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'Sheet1'!$A$1:$Z$65</definedName>
    <definedName name="_xlnm.Print_Titles" localSheetId="0">'Sheet1'!$9:$12</definedName>
  </definedNames>
  <calcPr fullCalcOnLoad="1"/>
</workbook>
</file>

<file path=xl/sharedStrings.xml><?xml version="1.0" encoding="utf-8"?>
<sst xmlns="http://schemas.openxmlformats.org/spreadsheetml/2006/main" count="195" uniqueCount="134">
  <si>
    <t>Nr.crt</t>
  </si>
  <si>
    <t>Simb. ind.</t>
  </si>
  <si>
    <t>Denumire prestatie</t>
  </si>
  <si>
    <t>UM</t>
  </si>
  <si>
    <t>101.2.</t>
  </si>
  <si>
    <t>Intretinere comuna tuturor drumurilor</t>
  </si>
  <si>
    <t>101.2.1.</t>
  </si>
  <si>
    <t>Intretinerea platformei drumului</t>
  </si>
  <si>
    <t>101.2.1.1.</t>
  </si>
  <si>
    <t>curatarea platformei drumului de noroi adus de vehicule de pe drumurile laterale</t>
  </si>
  <si>
    <t>mp</t>
  </si>
  <si>
    <t>101.2.1.2.</t>
  </si>
  <si>
    <t>mc</t>
  </si>
  <si>
    <t>101.2.1.3.</t>
  </si>
  <si>
    <t>curatirea acostamentelor in dreptul parapetelor directionale</t>
  </si>
  <si>
    <t>101.2.1.6.</t>
  </si>
  <si>
    <t xml:space="preserve">aducere la profil acostamente prin taiere manuala </t>
  </si>
  <si>
    <t>101.2.1.7.</t>
  </si>
  <si>
    <t>aducere la profil acostamente prin taiere mecanizata</t>
  </si>
  <si>
    <t>100 mp</t>
  </si>
  <si>
    <t>101.2.1.8.</t>
  </si>
  <si>
    <t>taiere damburi</t>
  </si>
  <si>
    <t>101.2.1.9.</t>
  </si>
  <si>
    <t>completarea acostamentelor  cu piatra sparta grosime 10 cm  si nivelarea la cota</t>
  </si>
  <si>
    <t>101.2.1.10.</t>
  </si>
  <si>
    <t>completarea acostamentelor  cu  balast grosime 10 cm si nivelarea la cota</t>
  </si>
  <si>
    <t xml:space="preserve">taieri de cavalieri </t>
  </si>
  <si>
    <t>corectare taluzuri de debleu sau rambleu</t>
  </si>
  <si>
    <t>Asigurarea scurgerii apelor din zona drumurilor</t>
  </si>
  <si>
    <t>Intretinere santuri si rigole</t>
  </si>
  <si>
    <t>curatirea santurilor</t>
  </si>
  <si>
    <t xml:space="preserve">curatirea rigolelor </t>
  </si>
  <si>
    <t xml:space="preserve">curatirea canalelor de scurgere </t>
  </si>
  <si>
    <t>Inlocuirea dalelor carosabile degradate</t>
  </si>
  <si>
    <t>decolmatare/desfundare santuri</t>
  </si>
  <si>
    <t>decolmatare/desfundare rigolelor</t>
  </si>
  <si>
    <t>decolmatare/desfundare santuri de garda</t>
  </si>
  <si>
    <t>decolmatare/desfundare canalelor de scurgere</t>
  </si>
  <si>
    <t>Intretinerea drenurilor</t>
  </si>
  <si>
    <t>curatirea  caminelor de vizitare  de pamant si gunoie</t>
  </si>
  <si>
    <t>repararea caminelor de vizitare, a puturilor de aerisire si a capetelor de drenuri</t>
  </si>
  <si>
    <t>completarea capacelor  caminelor de vizitare</t>
  </si>
  <si>
    <t>buc</t>
  </si>
  <si>
    <t>Intretinerea zonei drumului:</t>
  </si>
  <si>
    <t>ore</t>
  </si>
  <si>
    <t xml:space="preserve">inlocuire  borduri  la sensurile giratorii si insule separatoare </t>
  </si>
  <si>
    <t>m</t>
  </si>
  <si>
    <t xml:space="preserve">refacere dale prefabricate  la sensurile giratorii si insule separatoare </t>
  </si>
  <si>
    <t>Asigurarea esteticii rutiere a drumurilor</t>
  </si>
  <si>
    <t>curatarea de gunoaie, paie, noroi, cadavre etc a platformei, taluzurilor, santurilor, locurilor de parcare, fantanilor, spatiilor verzi, strangerea materialului in gramezi si transportul in afara zonei drumului</t>
  </si>
  <si>
    <t>curatarea trotuarelor si a casiurilor</t>
  </si>
  <si>
    <t>sute mp</t>
  </si>
  <si>
    <t>cosirea manuala  in zonele inaccesibile  utilajelor</t>
  </si>
  <si>
    <t>taierea mecanica  a lastarisului, a drajonilor si maracinilor, curatarea plantatiei de ramuri uscate</t>
  </si>
  <si>
    <t>curatirea santurilor din beton acoperite cu dale carosabile</t>
  </si>
  <si>
    <t>decolmatarea santurilor din beton acoperite cu dale carosabile</t>
  </si>
  <si>
    <t>curatarea platformei drumului  de materiale aduse de viituri( potmol, ebulment, stanci,anrocamente, arbori, etc.)</t>
  </si>
  <si>
    <t xml:space="preserve">indepartarea si tractarea de pe platforma drumurilor a vehiculelor imobilizate in accidente rutiere </t>
  </si>
  <si>
    <t xml:space="preserve">curatirea platformei drumului de materiale rezultate din accidente de circulatie </t>
  </si>
  <si>
    <t>cosirea mecanica a vegetatiei ierboase in zona drumului (acostamente, santuri, taluzuri, banda mediana, insule de giratie)</t>
  </si>
  <si>
    <t>Total estetica rutiera si scurgerea apelor</t>
  </si>
  <si>
    <t>ANEXA 2</t>
  </si>
  <si>
    <t>PU</t>
  </si>
  <si>
    <t>Cantitati</t>
  </si>
  <si>
    <t>min.</t>
  </si>
  <si>
    <t>max.</t>
  </si>
  <si>
    <t>7=4*5</t>
  </si>
  <si>
    <t>8=4*6</t>
  </si>
  <si>
    <t>11=4*9</t>
  </si>
  <si>
    <t>12=4*10</t>
  </si>
  <si>
    <t>15=4*13</t>
  </si>
  <si>
    <t>16=4*14</t>
  </si>
  <si>
    <t>19=4*17</t>
  </si>
  <si>
    <t>20=4*18</t>
  </si>
  <si>
    <t>21=5+9+13+17</t>
  </si>
  <si>
    <t>22=6+10+14+18</t>
  </si>
  <si>
    <t>23=7+11+15+19</t>
  </si>
  <si>
    <t>24=8+12+16+20</t>
  </si>
  <si>
    <t>TVA</t>
  </si>
  <si>
    <t>TOTAL CU TVA</t>
  </si>
  <si>
    <t>CENTRALIZATORUL FINANCIAR AL LUCRARILOR DE ESTETICA RUTIERA SI SCURGEREA APELOR</t>
  </si>
  <si>
    <t>Valoare
(lei fara TVA)</t>
  </si>
  <si>
    <t>Valoare 
(lei fara TVA)</t>
  </si>
  <si>
    <t>Valoare
 (lei fara TVA)</t>
  </si>
  <si>
    <t xml:space="preserve">repararea trotuarelor  sau completarea elementelor lipsa </t>
  </si>
  <si>
    <t xml:space="preserve">repararea casiurilor sau completarea elementelor lipsa </t>
  </si>
  <si>
    <t>demontarea panourilor publicitare instalate ilegal sau degradate si depozitarea lor la sediul districtului</t>
  </si>
  <si>
    <t>101.2.3.7.2.</t>
  </si>
  <si>
    <t>DRDP Constanta</t>
  </si>
  <si>
    <t>AN III</t>
  </si>
  <si>
    <t>AN IV</t>
  </si>
  <si>
    <t>AN I</t>
  </si>
  <si>
    <t>AN II</t>
  </si>
  <si>
    <t>Total 4 ani</t>
  </si>
  <si>
    <t>Decolmatare bazin separare hidrocarburi</t>
  </si>
  <si>
    <t>Decolamtare bazine de retentie</t>
  </si>
  <si>
    <t>SDN CONSTANTA</t>
  </si>
  <si>
    <t>101.2.1.4.</t>
  </si>
  <si>
    <t>101.2.1.5.</t>
  </si>
  <si>
    <t>101.2.2.</t>
  </si>
  <si>
    <t>101.2.2.1</t>
  </si>
  <si>
    <t>101.2.2.1.1.</t>
  </si>
  <si>
    <t>101.2.2.1.2.</t>
  </si>
  <si>
    <t>101.2.2.1.3.</t>
  </si>
  <si>
    <t>101.2.2.1.4.</t>
  </si>
  <si>
    <t>101.2.2.1.5.</t>
  </si>
  <si>
    <t>101.2.2.1.6.</t>
  </si>
  <si>
    <t>101.2.2.1.7.</t>
  </si>
  <si>
    <t>101.2.2.1.8.</t>
  </si>
  <si>
    <t>101.2.2.1.9.</t>
  </si>
  <si>
    <t>101.2.2.1.10.</t>
  </si>
  <si>
    <t>101.2.2.1.11.</t>
  </si>
  <si>
    <t>101.2.2.1.12.</t>
  </si>
  <si>
    <t>101.2.2.1.13.</t>
  </si>
  <si>
    <t xml:space="preserve">Repararea santurilor de acostament/rigolelor si a santurilor de garda </t>
  </si>
  <si>
    <t>101.2.2.2.</t>
  </si>
  <si>
    <t>101.2.2.2.1.</t>
  </si>
  <si>
    <t>101.2.2.2.2.</t>
  </si>
  <si>
    <t>101.2.2.2.3.</t>
  </si>
  <si>
    <t>101.2.3.7</t>
  </si>
  <si>
    <t>101.2.3.7.1.</t>
  </si>
  <si>
    <t>101.2.3.7.3.</t>
  </si>
  <si>
    <t>101.2.3.7.4.</t>
  </si>
  <si>
    <t>101.2.4.</t>
  </si>
  <si>
    <t>101.2.4.1.</t>
  </si>
  <si>
    <t>Intretinerea drumurilor</t>
  </si>
  <si>
    <t>101.2.4.1.1.</t>
  </si>
  <si>
    <t>101.2.4.1.2.</t>
  </si>
  <si>
    <t>101.2.4.1.3.</t>
  </si>
  <si>
    <t>101.2.4.1.4.</t>
  </si>
  <si>
    <t>101.2.4.1.5.</t>
  </si>
  <si>
    <t>101.2.4.1.6.</t>
  </si>
  <si>
    <t>101.2.4.1.7.</t>
  </si>
  <si>
    <t>101.2.4.1.8.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</si>
</sst>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" fillId="0" borderId="0" xfId="57" applyFont="1" applyFill="1">
      <alignment/>
      <protection/>
    </xf>
    <xf numFmtId="0" fontId="5" fillId="0" borderId="0" xfId="57" applyFont="1" applyFill="1" applyAlignment="1">
      <alignment horizontal="center"/>
      <protection/>
    </xf>
    <xf numFmtId="0" fontId="9" fillId="0" borderId="0" xfId="57" applyFont="1" applyFill="1" applyAlignment="1">
      <alignment horizontal="center" vertical="center" wrapText="1"/>
      <protection/>
    </xf>
    <xf numFmtId="0" fontId="9" fillId="0" borderId="0" xfId="57" applyFont="1" applyFill="1" applyAlignment="1">
      <alignment horizontal="left" vertical="center" wrapText="1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50" fillId="0" borderId="0" xfId="0" applyFont="1" applyAlignment="1">
      <alignment/>
    </xf>
    <xf numFmtId="0" fontId="6" fillId="0" borderId="0" xfId="57" applyFont="1" applyFill="1" applyAlignment="1">
      <alignment vertical="center"/>
      <protection/>
    </xf>
    <xf numFmtId="0" fontId="9" fillId="0" borderId="0" xfId="57" applyFont="1" applyFill="1" applyAlignment="1">
      <alignment vertical="center" wrapText="1"/>
      <protection/>
    </xf>
    <xf numFmtId="0" fontId="31" fillId="0" borderId="0" xfId="0" applyFont="1" applyAlignment="1">
      <alignment vertical="center"/>
    </xf>
    <xf numFmtId="0" fontId="2" fillId="0" borderId="0" xfId="57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33" borderId="10" xfId="57" applyFont="1" applyFill="1" applyBorder="1" applyAlignment="1">
      <alignment horizontal="center" vertical="center"/>
      <protection/>
    </xf>
    <xf numFmtId="0" fontId="8" fillId="33" borderId="10" xfId="57" applyFont="1" applyFill="1" applyBorder="1" applyAlignment="1">
      <alignment vertical="center" wrapText="1"/>
      <protection/>
    </xf>
    <xf numFmtId="0" fontId="8" fillId="33" borderId="11" xfId="57" applyFont="1" applyFill="1" applyBorder="1" applyAlignment="1">
      <alignment horizontal="left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13" xfId="57" applyFont="1" applyFill="1" applyBorder="1" applyAlignment="1">
      <alignment horizontal="left" vertical="center" wrapText="1"/>
      <protection/>
    </xf>
    <xf numFmtId="0" fontId="2" fillId="33" borderId="13" xfId="57" applyFont="1" applyFill="1" applyBorder="1" applyAlignment="1">
      <alignment horizontal="left" vertical="center"/>
      <protection/>
    </xf>
    <xf numFmtId="0" fontId="2" fillId="33" borderId="13" xfId="57" applyFont="1" applyFill="1" applyBorder="1" applyAlignment="1">
      <alignment horizontal="left" vertical="center" wrapText="1"/>
      <protection/>
    </xf>
    <xf numFmtId="0" fontId="3" fillId="33" borderId="14" xfId="57" applyFont="1" applyFill="1" applyBorder="1" applyAlignment="1">
      <alignment vertical="center" wrapText="1"/>
      <protection/>
    </xf>
    <xf numFmtId="0" fontId="3" fillId="33" borderId="12" xfId="57" applyFont="1" applyFill="1" applyBorder="1" applyAlignment="1">
      <alignment horizontal="left" vertical="center"/>
      <protection/>
    </xf>
    <xf numFmtId="0" fontId="5" fillId="33" borderId="12" xfId="57" applyFont="1" applyFill="1" applyBorder="1" applyAlignment="1">
      <alignment horizontal="center" vertical="center"/>
      <protection/>
    </xf>
    <xf numFmtId="0" fontId="4" fillId="33" borderId="15" xfId="57" applyFont="1" applyFill="1" applyBorder="1" applyAlignment="1">
      <alignment vertical="center"/>
      <protection/>
    </xf>
    <xf numFmtId="0" fontId="4" fillId="33" borderId="12" xfId="57" applyFont="1" applyFill="1" applyBorder="1" applyAlignment="1">
      <alignment horizontal="left" vertical="center"/>
      <protection/>
    </xf>
    <xf numFmtId="0" fontId="2" fillId="33" borderId="11" xfId="57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0" fillId="33" borderId="12" xfId="57" applyFont="1" applyFill="1" applyBorder="1" applyAlignment="1">
      <alignment horizontal="center" vertical="center" wrapText="1"/>
      <protection/>
    </xf>
    <xf numFmtId="0" fontId="7" fillId="33" borderId="12" xfId="57" applyFont="1" applyFill="1" applyBorder="1" applyAlignment="1">
      <alignment horizontal="center" vertical="center"/>
      <protection/>
    </xf>
    <xf numFmtId="0" fontId="31" fillId="0" borderId="11" xfId="0" applyFont="1" applyBorder="1" applyAlignment="1">
      <alignment/>
    </xf>
    <xf numFmtId="0" fontId="5" fillId="0" borderId="11" xfId="57" applyFont="1" applyFill="1" applyBorder="1" applyAlignment="1">
      <alignment horizontal="center"/>
      <protection/>
    </xf>
    <xf numFmtId="0" fontId="10" fillId="0" borderId="11" xfId="57" applyFont="1" applyFill="1" applyBorder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5" fillId="0" borderId="11" xfId="57" applyFont="1" applyFill="1" applyBorder="1">
      <alignment/>
      <protection/>
    </xf>
    <xf numFmtId="0" fontId="5" fillId="0" borderId="0" xfId="57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wrapText="1"/>
    </xf>
    <xf numFmtId="0" fontId="5" fillId="0" borderId="0" xfId="57" applyFont="1" applyFill="1" applyBorder="1">
      <alignment/>
      <protection/>
    </xf>
    <xf numFmtId="0" fontId="31" fillId="0" borderId="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0" xfId="0" applyFont="1" applyAlignment="1">
      <alignment/>
    </xf>
    <xf numFmtId="0" fontId="8" fillId="33" borderId="16" xfId="57" applyFont="1" applyFill="1" applyBorder="1" applyAlignment="1">
      <alignment horizontal="center" vertical="center"/>
      <protection/>
    </xf>
    <xf numFmtId="0" fontId="8" fillId="33" borderId="16" xfId="57" applyFont="1" applyFill="1" applyBorder="1" applyAlignment="1">
      <alignment vertical="center" wrapText="1"/>
      <protection/>
    </xf>
    <xf numFmtId="0" fontId="8" fillId="33" borderId="10" xfId="57" applyFont="1" applyFill="1" applyBorder="1" applyAlignment="1">
      <alignment horizontal="center" vertical="center"/>
      <protection/>
    </xf>
    <xf numFmtId="0" fontId="8" fillId="33" borderId="16" xfId="57" applyFont="1" applyFill="1" applyBorder="1" applyAlignment="1">
      <alignment horizontal="left" vertical="center" wrapText="1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8" fillId="33" borderId="11" xfId="57" applyFont="1" applyFill="1" applyBorder="1" applyAlignment="1">
      <alignment vertical="center" wrapText="1"/>
      <protection/>
    </xf>
    <xf numFmtId="0" fontId="2" fillId="33" borderId="11" xfId="57" applyFont="1" applyFill="1" applyBorder="1" applyAlignment="1">
      <alignment vertical="center" wrapText="1"/>
      <protection/>
    </xf>
    <xf numFmtId="0" fontId="2" fillId="33" borderId="13" xfId="57" applyFont="1" applyFill="1" applyBorder="1" applyAlignment="1">
      <alignment horizontal="left" vertical="center" wrapText="1"/>
      <protection/>
    </xf>
    <xf numFmtId="2" fontId="8" fillId="33" borderId="17" xfId="57" applyNumberFormat="1" applyFont="1" applyFill="1" applyBorder="1" applyAlignment="1">
      <alignment horizontal="center" vertical="center" wrapText="1"/>
      <protection/>
    </xf>
    <xf numFmtId="2" fontId="32" fillId="0" borderId="11" xfId="0" applyNumberFormat="1" applyFont="1" applyBorder="1" applyAlignment="1">
      <alignment vertical="center"/>
    </xf>
    <xf numFmtId="2" fontId="2" fillId="33" borderId="12" xfId="57" applyNumberFormat="1" applyFont="1" applyFill="1" applyBorder="1" applyAlignment="1">
      <alignment horizontal="center" vertical="center" wrapText="1"/>
      <protection/>
    </xf>
    <xf numFmtId="2" fontId="31" fillId="0" borderId="11" xfId="0" applyNumberFormat="1" applyFont="1" applyBorder="1" applyAlignment="1">
      <alignment vertical="center"/>
    </xf>
    <xf numFmtId="2" fontId="8" fillId="33" borderId="18" xfId="57" applyNumberFormat="1" applyFont="1" applyFill="1" applyBorder="1" applyAlignment="1">
      <alignment horizontal="center" vertical="center" wrapText="1"/>
      <protection/>
    </xf>
    <xf numFmtId="2" fontId="2" fillId="33" borderId="19" xfId="57" applyNumberFormat="1" applyFont="1" applyFill="1" applyBorder="1" applyAlignment="1">
      <alignment horizontal="center" vertical="center" wrapText="1"/>
      <protection/>
    </xf>
    <xf numFmtId="2" fontId="2" fillId="33" borderId="12" xfId="57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" fontId="31" fillId="0" borderId="11" xfId="0" applyNumberFormat="1" applyFont="1" applyBorder="1" applyAlignment="1">
      <alignment vertical="center"/>
    </xf>
    <xf numFmtId="4" fontId="3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10" fillId="33" borderId="11" xfId="57" applyFont="1" applyFill="1" applyBorder="1" applyAlignment="1">
      <alignment horizontal="center" vertical="center"/>
      <protection/>
    </xf>
    <xf numFmtId="2" fontId="10" fillId="33" borderId="11" xfId="57" applyNumberFormat="1" applyFont="1" applyFill="1" applyBorder="1" applyAlignment="1">
      <alignment horizontal="center" vertical="center" wrapText="1"/>
      <protection/>
    </xf>
    <xf numFmtId="0" fontId="2" fillId="33" borderId="20" xfId="57" applyFont="1" applyFill="1" applyBorder="1" applyAlignment="1">
      <alignment horizontal="left" vertical="center"/>
      <protection/>
    </xf>
    <xf numFmtId="2" fontId="2" fillId="33" borderId="11" xfId="57" applyNumberFormat="1" applyFont="1" applyFill="1" applyBorder="1" applyAlignment="1">
      <alignment horizontal="center" vertical="center" wrapText="1"/>
      <protection/>
    </xf>
    <xf numFmtId="0" fontId="8" fillId="33" borderId="20" xfId="57" applyFont="1" applyFill="1" applyBorder="1" applyAlignment="1">
      <alignment horizontal="left" vertical="center"/>
      <protection/>
    </xf>
    <xf numFmtId="0" fontId="8" fillId="33" borderId="17" xfId="57" applyFont="1" applyFill="1" applyBorder="1" applyAlignment="1">
      <alignment horizontal="center" vertical="center"/>
      <protection/>
    </xf>
    <xf numFmtId="0" fontId="8" fillId="33" borderId="13" xfId="57" applyFont="1" applyFill="1" applyBorder="1" applyAlignment="1">
      <alignment horizontal="left" vertical="center"/>
      <protection/>
    </xf>
    <xf numFmtId="4" fontId="33" fillId="0" borderId="11" xfId="0" applyNumberFormat="1" applyFont="1" applyBorder="1" applyAlignment="1">
      <alignment vertical="center"/>
    </xf>
    <xf numFmtId="4" fontId="49" fillId="0" borderId="11" xfId="0" applyNumberFormat="1" applyFont="1" applyBorder="1" applyAlignment="1">
      <alignment vertical="center"/>
    </xf>
    <xf numFmtId="0" fontId="9" fillId="0" borderId="0" xfId="57" applyFont="1" applyFill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view="pageBreakPreview" zoomScale="101" zoomScaleNormal="115" zoomScaleSheetLayoutView="101" zoomScalePageLayoutView="0" workbookViewId="0" topLeftCell="L6">
      <selection activeCell="X15" sqref="X15:Y62"/>
    </sheetView>
  </sheetViews>
  <sheetFormatPr defaultColWidth="9.140625" defaultRowHeight="15"/>
  <cols>
    <col min="1" max="1" width="6.8515625" style="5" customWidth="1"/>
    <col min="2" max="2" width="11.421875" style="10" customWidth="1"/>
    <col min="3" max="3" width="56.7109375" style="6" customWidth="1"/>
    <col min="4" max="4" width="8.8515625" style="5" customWidth="1"/>
    <col min="5" max="5" width="8.57421875" style="5" customWidth="1"/>
    <col min="6" max="6" width="9.140625" style="5" customWidth="1"/>
    <col min="7" max="7" width="10.00390625" style="5" customWidth="1"/>
    <col min="8" max="8" width="11.7109375" style="5" customWidth="1"/>
    <col min="9" max="9" width="12.57421875" style="5" bestFit="1" customWidth="1"/>
    <col min="10" max="10" width="9.140625" style="5" customWidth="1"/>
    <col min="11" max="11" width="10.140625" style="5" customWidth="1"/>
    <col min="12" max="12" width="13.421875" style="5" customWidth="1"/>
    <col min="13" max="13" width="14.57421875" style="5" customWidth="1"/>
    <col min="14" max="14" width="9.140625" style="5" customWidth="1"/>
    <col min="15" max="15" width="10.7109375" style="5" customWidth="1"/>
    <col min="16" max="16" width="13.00390625" style="5" customWidth="1"/>
    <col min="17" max="17" width="14.421875" style="5" customWidth="1"/>
    <col min="18" max="18" width="9.140625" style="5" customWidth="1"/>
    <col min="19" max="19" width="10.8515625" style="5" customWidth="1"/>
    <col min="20" max="20" width="13.28125" style="5" customWidth="1"/>
    <col min="21" max="21" width="14.28125" style="5" customWidth="1"/>
    <col min="22" max="22" width="10.421875" style="5" customWidth="1"/>
    <col min="23" max="23" width="11.140625" style="5" customWidth="1"/>
    <col min="24" max="24" width="13.28125" style="5" customWidth="1"/>
    <col min="25" max="25" width="14.00390625" style="5" customWidth="1"/>
    <col min="26" max="16384" width="9.140625" style="5" customWidth="1"/>
  </cols>
  <sheetData>
    <row r="1" spans="1:25" s="14" customFormat="1" ht="15.75">
      <c r="A1" s="12" t="s">
        <v>88</v>
      </c>
      <c r="B1" s="13"/>
      <c r="F1" s="15"/>
      <c r="G1" s="15"/>
      <c r="H1" s="15"/>
      <c r="I1" s="15"/>
      <c r="J1" s="15"/>
      <c r="K1" s="15"/>
      <c r="L1" s="15"/>
      <c r="M1" s="15"/>
      <c r="N1" s="12" t="s">
        <v>88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s="14" customFormat="1" ht="15.75">
      <c r="A2" s="12" t="s">
        <v>96</v>
      </c>
      <c r="B2" s="13"/>
      <c r="F2" s="15"/>
      <c r="G2" s="15"/>
      <c r="H2" s="15"/>
      <c r="I2" s="15"/>
      <c r="J2" s="15"/>
      <c r="K2" s="15"/>
      <c r="L2" s="15"/>
      <c r="M2" s="15"/>
      <c r="N2" s="12" t="s">
        <v>96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s="14" customFormat="1" ht="15.75" customHeight="1">
      <c r="A3" s="12"/>
      <c r="B3" s="13"/>
      <c r="E3" s="16"/>
      <c r="F3" s="15"/>
      <c r="G3" s="15"/>
      <c r="H3" s="15"/>
      <c r="I3" s="15"/>
      <c r="J3" s="15"/>
      <c r="K3" s="15"/>
      <c r="L3" s="15"/>
      <c r="M3" s="15"/>
      <c r="N3" s="12"/>
      <c r="O3" s="15"/>
      <c r="P3" s="15"/>
      <c r="Q3" s="15"/>
      <c r="R3" s="15"/>
      <c r="S3" s="15"/>
      <c r="T3" s="15"/>
      <c r="U3" s="15"/>
      <c r="V3" s="15"/>
      <c r="X3" s="65" t="s">
        <v>61</v>
      </c>
      <c r="Y3" s="65"/>
    </row>
    <row r="4" spans="1:25" s="14" customFormat="1" ht="15.75" customHeight="1">
      <c r="A4" s="17"/>
      <c r="B4" s="18"/>
      <c r="C4" s="66"/>
      <c r="D4" s="16"/>
      <c r="E4" s="16"/>
      <c r="F4" s="20"/>
      <c r="G4" s="20"/>
      <c r="H4" s="20"/>
      <c r="I4" s="20"/>
      <c r="J4" s="20"/>
      <c r="K4" s="20"/>
      <c r="L4" s="65" t="s">
        <v>61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s="21" customFormat="1" ht="15.75" customHeight="1">
      <c r="A5" s="67"/>
      <c r="B5" s="18"/>
      <c r="C5" s="6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2:25" ht="32.25" customHeight="1">
      <c r="B6" s="83" t="s">
        <v>80</v>
      </c>
      <c r="C6" s="83"/>
      <c r="D6" s="83"/>
      <c r="E6" s="83"/>
      <c r="F6" s="83"/>
      <c r="G6" s="83"/>
      <c r="H6" s="83"/>
      <c r="I6" s="83"/>
      <c r="J6" s="83"/>
      <c r="K6" s="83"/>
      <c r="L6" s="9"/>
      <c r="M6" s="9"/>
      <c r="N6" s="83" t="s">
        <v>80</v>
      </c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4" ht="18">
      <c r="A7" s="3"/>
      <c r="B7" s="9"/>
      <c r="C7" s="4"/>
      <c r="D7" s="3"/>
    </row>
    <row r="8" spans="1:4" ht="15">
      <c r="A8" s="2"/>
      <c r="B8" s="8"/>
      <c r="C8" s="11"/>
      <c r="D8" s="1"/>
    </row>
    <row r="9" spans="1:25" ht="18.75" customHeight="1">
      <c r="A9" s="87" t="s">
        <v>0</v>
      </c>
      <c r="B9" s="87" t="s">
        <v>1</v>
      </c>
      <c r="C9" s="87" t="s">
        <v>2</v>
      </c>
      <c r="D9" s="88" t="s">
        <v>3</v>
      </c>
      <c r="E9" s="85" t="s">
        <v>62</v>
      </c>
      <c r="F9" s="85" t="s">
        <v>91</v>
      </c>
      <c r="G9" s="85"/>
      <c r="H9" s="85"/>
      <c r="I9" s="85"/>
      <c r="J9" s="85" t="s">
        <v>92</v>
      </c>
      <c r="K9" s="85"/>
      <c r="L9" s="85"/>
      <c r="M9" s="85"/>
      <c r="N9" s="85" t="s">
        <v>89</v>
      </c>
      <c r="O9" s="85"/>
      <c r="P9" s="85"/>
      <c r="Q9" s="85"/>
      <c r="R9" s="85" t="s">
        <v>90</v>
      </c>
      <c r="S9" s="85"/>
      <c r="T9" s="85"/>
      <c r="U9" s="85"/>
      <c r="V9" s="85" t="s">
        <v>93</v>
      </c>
      <c r="W9" s="85"/>
      <c r="X9" s="85"/>
      <c r="Y9" s="85"/>
    </row>
    <row r="10" spans="1:25" ht="24.75" customHeight="1">
      <c r="A10" s="87"/>
      <c r="B10" s="87"/>
      <c r="C10" s="87"/>
      <c r="D10" s="89"/>
      <c r="E10" s="85"/>
      <c r="F10" s="86" t="s">
        <v>63</v>
      </c>
      <c r="G10" s="86"/>
      <c r="H10" s="85" t="s">
        <v>81</v>
      </c>
      <c r="I10" s="85"/>
      <c r="J10" s="86" t="s">
        <v>63</v>
      </c>
      <c r="K10" s="86"/>
      <c r="L10" s="85" t="s">
        <v>82</v>
      </c>
      <c r="M10" s="85"/>
      <c r="N10" s="86" t="s">
        <v>63</v>
      </c>
      <c r="O10" s="86"/>
      <c r="P10" s="85" t="s">
        <v>82</v>
      </c>
      <c r="Q10" s="85"/>
      <c r="R10" s="86" t="s">
        <v>63</v>
      </c>
      <c r="S10" s="86"/>
      <c r="T10" s="85" t="s">
        <v>82</v>
      </c>
      <c r="U10" s="85"/>
      <c r="V10" s="86" t="s">
        <v>63</v>
      </c>
      <c r="W10" s="86"/>
      <c r="X10" s="85" t="s">
        <v>83</v>
      </c>
      <c r="Y10" s="85"/>
    </row>
    <row r="11" spans="1:25" ht="23.25" customHeight="1">
      <c r="A11" s="87"/>
      <c r="B11" s="87"/>
      <c r="C11" s="87"/>
      <c r="D11" s="90"/>
      <c r="E11" s="85"/>
      <c r="F11" s="36" t="s">
        <v>64</v>
      </c>
      <c r="G11" s="36" t="s">
        <v>65</v>
      </c>
      <c r="H11" s="36" t="s">
        <v>64</v>
      </c>
      <c r="I11" s="36" t="s">
        <v>65</v>
      </c>
      <c r="J11" s="36" t="s">
        <v>64</v>
      </c>
      <c r="K11" s="36" t="s">
        <v>65</v>
      </c>
      <c r="L11" s="36" t="s">
        <v>64</v>
      </c>
      <c r="M11" s="36" t="s">
        <v>65</v>
      </c>
      <c r="N11" s="36" t="s">
        <v>64</v>
      </c>
      <c r="O11" s="36" t="s">
        <v>65</v>
      </c>
      <c r="P11" s="36" t="s">
        <v>64</v>
      </c>
      <c r="Q11" s="36" t="s">
        <v>65</v>
      </c>
      <c r="R11" s="36" t="s">
        <v>64</v>
      </c>
      <c r="S11" s="36" t="s">
        <v>65</v>
      </c>
      <c r="T11" s="36" t="s">
        <v>64</v>
      </c>
      <c r="U11" s="36" t="s">
        <v>65</v>
      </c>
      <c r="V11" s="36" t="s">
        <v>64</v>
      </c>
      <c r="W11" s="36" t="s">
        <v>65</v>
      </c>
      <c r="X11" s="36" t="s">
        <v>64</v>
      </c>
      <c r="Y11" s="35" t="s">
        <v>65</v>
      </c>
    </row>
    <row r="12" spans="1:25" ht="22.5">
      <c r="A12" s="41">
        <v>0</v>
      </c>
      <c r="B12" s="42">
        <v>1</v>
      </c>
      <c r="C12" s="42">
        <v>2</v>
      </c>
      <c r="D12" s="42">
        <v>3</v>
      </c>
      <c r="E12" s="36">
        <v>4</v>
      </c>
      <c r="F12" s="36">
        <v>5</v>
      </c>
      <c r="G12" s="36">
        <v>6</v>
      </c>
      <c r="H12" s="36" t="s">
        <v>66</v>
      </c>
      <c r="I12" s="36" t="s">
        <v>67</v>
      </c>
      <c r="J12" s="36">
        <v>9</v>
      </c>
      <c r="K12" s="36">
        <v>10</v>
      </c>
      <c r="L12" s="36" t="s">
        <v>68</v>
      </c>
      <c r="M12" s="36" t="s">
        <v>69</v>
      </c>
      <c r="N12" s="36">
        <v>13</v>
      </c>
      <c r="O12" s="36">
        <v>14</v>
      </c>
      <c r="P12" s="36" t="s">
        <v>70</v>
      </c>
      <c r="Q12" s="36" t="s">
        <v>71</v>
      </c>
      <c r="R12" s="36">
        <v>17</v>
      </c>
      <c r="S12" s="36">
        <v>18</v>
      </c>
      <c r="T12" s="36" t="s">
        <v>72</v>
      </c>
      <c r="U12" s="36" t="s">
        <v>73</v>
      </c>
      <c r="V12" s="36" t="s">
        <v>74</v>
      </c>
      <c r="W12" s="36" t="s">
        <v>75</v>
      </c>
      <c r="X12" s="36" t="s">
        <v>76</v>
      </c>
      <c r="Y12" s="36" t="s">
        <v>77</v>
      </c>
    </row>
    <row r="13" spans="1:25" s="49" customFormat="1" ht="15">
      <c r="A13" s="22"/>
      <c r="B13" s="23" t="s">
        <v>4</v>
      </c>
      <c r="C13" s="24" t="s">
        <v>5</v>
      </c>
      <c r="D13" s="3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spans="1:25" s="49" customFormat="1" ht="15">
      <c r="A14" s="50"/>
      <c r="B14" s="51" t="s">
        <v>6</v>
      </c>
      <c r="C14" s="24" t="s">
        <v>7</v>
      </c>
      <c r="D14" s="58"/>
      <c r="E14" s="59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</row>
    <row r="15" spans="1:25" ht="29.25" customHeight="1">
      <c r="A15" s="25">
        <v>1</v>
      </c>
      <c r="B15" s="34" t="s">
        <v>8</v>
      </c>
      <c r="C15" s="26" t="s">
        <v>9</v>
      </c>
      <c r="D15" s="60" t="s">
        <v>10</v>
      </c>
      <c r="E15" s="61"/>
      <c r="F15" s="68">
        <f>ROUND(G15*20%,0)</f>
        <v>0</v>
      </c>
      <c r="G15" s="68">
        <v>0</v>
      </c>
      <c r="H15" s="68"/>
      <c r="I15" s="68"/>
      <c r="J15" s="68">
        <f>F15</f>
        <v>0</v>
      </c>
      <c r="K15" s="68">
        <f>G15</f>
        <v>0</v>
      </c>
      <c r="L15" s="68"/>
      <c r="M15" s="68"/>
      <c r="N15" s="68">
        <f aca="true" t="shared" si="0" ref="N15:N24">J15</f>
        <v>0</v>
      </c>
      <c r="O15" s="68">
        <f aca="true" t="shared" si="1" ref="O15:O24">K15</f>
        <v>0</v>
      </c>
      <c r="P15" s="68"/>
      <c r="Q15" s="68"/>
      <c r="R15" s="68">
        <f aca="true" t="shared" si="2" ref="R15:R24">N15</f>
        <v>0</v>
      </c>
      <c r="S15" s="68">
        <f aca="true" t="shared" si="3" ref="S15:S24">O15</f>
        <v>0</v>
      </c>
      <c r="T15" s="68"/>
      <c r="U15" s="68"/>
      <c r="V15" s="68">
        <f>R15+N15+J15+F15</f>
        <v>0</v>
      </c>
      <c r="W15" s="68">
        <f>S15+O15+K15+G15</f>
        <v>0</v>
      </c>
      <c r="X15" s="68"/>
      <c r="Y15" s="68"/>
    </row>
    <row r="16" spans="1:25" ht="25.5">
      <c r="A16" s="25">
        <v>2</v>
      </c>
      <c r="B16" s="34" t="s">
        <v>11</v>
      </c>
      <c r="C16" s="26" t="s">
        <v>56</v>
      </c>
      <c r="D16" s="60" t="s">
        <v>12</v>
      </c>
      <c r="E16" s="61"/>
      <c r="F16" s="68">
        <f aca="true" t="shared" si="4" ref="F16:F24">ROUND(G16*20%,0)</f>
        <v>0</v>
      </c>
      <c r="G16" s="68">
        <v>0</v>
      </c>
      <c r="H16" s="68"/>
      <c r="I16" s="68"/>
      <c r="J16" s="68">
        <f aca="true" t="shared" si="5" ref="J16:J59">F16</f>
        <v>0</v>
      </c>
      <c r="K16" s="68">
        <f aca="true" t="shared" si="6" ref="K16:K59">G16</f>
        <v>0</v>
      </c>
      <c r="L16" s="68"/>
      <c r="M16" s="68"/>
      <c r="N16" s="68">
        <f t="shared" si="0"/>
        <v>0</v>
      </c>
      <c r="O16" s="68">
        <f t="shared" si="1"/>
        <v>0</v>
      </c>
      <c r="P16" s="68"/>
      <c r="Q16" s="68"/>
      <c r="R16" s="68">
        <f t="shared" si="2"/>
        <v>0</v>
      </c>
      <c r="S16" s="68">
        <f t="shared" si="3"/>
        <v>0</v>
      </c>
      <c r="T16" s="68"/>
      <c r="U16" s="68"/>
      <c r="V16" s="68">
        <f aca="true" t="shared" si="7" ref="V16:V59">R16+N16+J16+F16</f>
        <v>0</v>
      </c>
      <c r="W16" s="68">
        <f aca="true" t="shared" si="8" ref="W16:W59">S16+O16+K16+G16</f>
        <v>0</v>
      </c>
      <c r="X16" s="68"/>
      <c r="Y16" s="68"/>
    </row>
    <row r="17" spans="1:25" ht="15">
      <c r="A17" s="25">
        <v>3</v>
      </c>
      <c r="B17" s="34" t="s">
        <v>13</v>
      </c>
      <c r="C17" s="26" t="s">
        <v>14</v>
      </c>
      <c r="D17" s="60" t="s">
        <v>10</v>
      </c>
      <c r="E17" s="61"/>
      <c r="F17" s="68">
        <f t="shared" si="4"/>
        <v>0</v>
      </c>
      <c r="G17" s="68">
        <v>0</v>
      </c>
      <c r="H17" s="68"/>
      <c r="I17" s="68"/>
      <c r="J17" s="68">
        <f t="shared" si="5"/>
        <v>0</v>
      </c>
      <c r="K17" s="68">
        <f t="shared" si="6"/>
        <v>0</v>
      </c>
      <c r="L17" s="68"/>
      <c r="M17" s="68"/>
      <c r="N17" s="68">
        <f t="shared" si="0"/>
        <v>0</v>
      </c>
      <c r="O17" s="68">
        <f t="shared" si="1"/>
        <v>0</v>
      </c>
      <c r="P17" s="68"/>
      <c r="Q17" s="68"/>
      <c r="R17" s="68">
        <f t="shared" si="2"/>
        <v>0</v>
      </c>
      <c r="S17" s="68">
        <f t="shared" si="3"/>
        <v>0</v>
      </c>
      <c r="T17" s="68"/>
      <c r="U17" s="68"/>
      <c r="V17" s="68">
        <f t="shared" si="7"/>
        <v>0</v>
      </c>
      <c r="W17" s="68">
        <f t="shared" si="8"/>
        <v>0</v>
      </c>
      <c r="X17" s="68"/>
      <c r="Y17" s="68"/>
    </row>
    <row r="18" spans="1:25" ht="15">
      <c r="A18" s="25">
        <v>4</v>
      </c>
      <c r="B18" s="56" t="s">
        <v>97</v>
      </c>
      <c r="C18" s="26" t="s">
        <v>16</v>
      </c>
      <c r="D18" s="60" t="s">
        <v>10</v>
      </c>
      <c r="E18" s="61"/>
      <c r="F18" s="68">
        <f t="shared" si="4"/>
        <v>0</v>
      </c>
      <c r="G18" s="68">
        <v>0</v>
      </c>
      <c r="H18" s="68"/>
      <c r="I18" s="68"/>
      <c r="J18" s="68">
        <f t="shared" si="5"/>
        <v>0</v>
      </c>
      <c r="K18" s="68">
        <f t="shared" si="6"/>
        <v>0</v>
      </c>
      <c r="L18" s="68"/>
      <c r="M18" s="68"/>
      <c r="N18" s="68">
        <f t="shared" si="0"/>
        <v>0</v>
      </c>
      <c r="O18" s="68">
        <f t="shared" si="1"/>
        <v>0</v>
      </c>
      <c r="P18" s="68"/>
      <c r="Q18" s="68"/>
      <c r="R18" s="68">
        <f t="shared" si="2"/>
        <v>0</v>
      </c>
      <c r="S18" s="68">
        <f t="shared" si="3"/>
        <v>0</v>
      </c>
      <c r="T18" s="68"/>
      <c r="U18" s="68"/>
      <c r="V18" s="68">
        <f t="shared" si="7"/>
        <v>0</v>
      </c>
      <c r="W18" s="68">
        <f t="shared" si="8"/>
        <v>0</v>
      </c>
      <c r="X18" s="68"/>
      <c r="Y18" s="68"/>
    </row>
    <row r="19" spans="1:25" ht="15">
      <c r="A19" s="25">
        <v>5</v>
      </c>
      <c r="B19" s="56" t="s">
        <v>98</v>
      </c>
      <c r="C19" s="26" t="s">
        <v>18</v>
      </c>
      <c r="D19" s="60" t="s">
        <v>19</v>
      </c>
      <c r="E19" s="61"/>
      <c r="F19" s="68">
        <f t="shared" si="4"/>
        <v>120</v>
      </c>
      <c r="G19" s="68">
        <f>3000/5</f>
        <v>600</v>
      </c>
      <c r="H19" s="68"/>
      <c r="I19" s="68"/>
      <c r="J19" s="68">
        <f t="shared" si="5"/>
        <v>120</v>
      </c>
      <c r="K19" s="68">
        <f t="shared" si="6"/>
        <v>600</v>
      </c>
      <c r="L19" s="68"/>
      <c r="M19" s="68"/>
      <c r="N19" s="68">
        <f t="shared" si="0"/>
        <v>120</v>
      </c>
      <c r="O19" s="68">
        <f t="shared" si="1"/>
        <v>600</v>
      </c>
      <c r="P19" s="68"/>
      <c r="Q19" s="68"/>
      <c r="R19" s="68">
        <f t="shared" si="2"/>
        <v>120</v>
      </c>
      <c r="S19" s="68">
        <f t="shared" si="3"/>
        <v>600</v>
      </c>
      <c r="T19" s="68"/>
      <c r="U19" s="68"/>
      <c r="V19" s="68">
        <f t="shared" si="7"/>
        <v>480</v>
      </c>
      <c r="W19" s="68">
        <f t="shared" si="8"/>
        <v>2400</v>
      </c>
      <c r="X19" s="68"/>
      <c r="Y19" s="68"/>
    </row>
    <row r="20" spans="1:25" ht="15">
      <c r="A20" s="25">
        <v>6</v>
      </c>
      <c r="B20" s="56" t="s">
        <v>15</v>
      </c>
      <c r="C20" s="26" t="s">
        <v>21</v>
      </c>
      <c r="D20" s="60" t="s">
        <v>12</v>
      </c>
      <c r="E20" s="61"/>
      <c r="F20" s="68">
        <f t="shared" si="4"/>
        <v>0</v>
      </c>
      <c r="G20" s="68">
        <v>0</v>
      </c>
      <c r="H20" s="68"/>
      <c r="I20" s="68"/>
      <c r="J20" s="68">
        <f t="shared" si="5"/>
        <v>0</v>
      </c>
      <c r="K20" s="68">
        <f t="shared" si="6"/>
        <v>0</v>
      </c>
      <c r="L20" s="68"/>
      <c r="M20" s="68"/>
      <c r="N20" s="68">
        <f t="shared" si="0"/>
        <v>0</v>
      </c>
      <c r="O20" s="68">
        <f t="shared" si="1"/>
        <v>0</v>
      </c>
      <c r="P20" s="68"/>
      <c r="Q20" s="68"/>
      <c r="R20" s="68">
        <f t="shared" si="2"/>
        <v>0</v>
      </c>
      <c r="S20" s="68">
        <f t="shared" si="3"/>
        <v>0</v>
      </c>
      <c r="T20" s="68"/>
      <c r="U20" s="68"/>
      <c r="V20" s="68">
        <f t="shared" si="7"/>
        <v>0</v>
      </c>
      <c r="W20" s="68">
        <f t="shared" si="8"/>
        <v>0</v>
      </c>
      <c r="X20" s="68"/>
      <c r="Y20" s="68"/>
    </row>
    <row r="21" spans="1:25" ht="25.5">
      <c r="A21" s="25">
        <v>7</v>
      </c>
      <c r="B21" s="56" t="s">
        <v>17</v>
      </c>
      <c r="C21" s="26" t="s">
        <v>23</v>
      </c>
      <c r="D21" s="60" t="s">
        <v>12</v>
      </c>
      <c r="E21" s="61"/>
      <c r="F21" s="68">
        <f t="shared" si="4"/>
        <v>50</v>
      </c>
      <c r="G21" s="68">
        <v>250</v>
      </c>
      <c r="H21" s="68"/>
      <c r="I21" s="68"/>
      <c r="J21" s="68">
        <f t="shared" si="5"/>
        <v>50</v>
      </c>
      <c r="K21" s="68">
        <f t="shared" si="6"/>
        <v>250</v>
      </c>
      <c r="L21" s="68"/>
      <c r="M21" s="68"/>
      <c r="N21" s="68">
        <f t="shared" si="0"/>
        <v>50</v>
      </c>
      <c r="O21" s="68">
        <f t="shared" si="1"/>
        <v>250</v>
      </c>
      <c r="P21" s="68"/>
      <c r="Q21" s="68"/>
      <c r="R21" s="68">
        <f t="shared" si="2"/>
        <v>50</v>
      </c>
      <c r="S21" s="68">
        <f t="shared" si="3"/>
        <v>250</v>
      </c>
      <c r="T21" s="68"/>
      <c r="U21" s="68"/>
      <c r="V21" s="68">
        <f t="shared" si="7"/>
        <v>200</v>
      </c>
      <c r="W21" s="68">
        <f t="shared" si="8"/>
        <v>1000</v>
      </c>
      <c r="X21" s="68"/>
      <c r="Y21" s="68"/>
    </row>
    <row r="22" spans="1:25" ht="25.5">
      <c r="A22" s="25">
        <v>8</v>
      </c>
      <c r="B22" s="56" t="s">
        <v>20</v>
      </c>
      <c r="C22" s="26" t="s">
        <v>25</v>
      </c>
      <c r="D22" s="60" t="s">
        <v>12</v>
      </c>
      <c r="E22" s="61"/>
      <c r="F22" s="68">
        <f t="shared" si="4"/>
        <v>0</v>
      </c>
      <c r="G22" s="68">
        <v>0</v>
      </c>
      <c r="H22" s="68"/>
      <c r="I22" s="68"/>
      <c r="J22" s="68">
        <f t="shared" si="5"/>
        <v>0</v>
      </c>
      <c r="K22" s="68">
        <f t="shared" si="6"/>
        <v>0</v>
      </c>
      <c r="L22" s="68"/>
      <c r="M22" s="68"/>
      <c r="N22" s="68">
        <f t="shared" si="0"/>
        <v>0</v>
      </c>
      <c r="O22" s="68">
        <f t="shared" si="1"/>
        <v>0</v>
      </c>
      <c r="P22" s="68"/>
      <c r="Q22" s="68"/>
      <c r="R22" s="68">
        <f t="shared" si="2"/>
        <v>0</v>
      </c>
      <c r="S22" s="68">
        <f t="shared" si="3"/>
        <v>0</v>
      </c>
      <c r="T22" s="68"/>
      <c r="U22" s="68"/>
      <c r="V22" s="68">
        <f t="shared" si="7"/>
        <v>0</v>
      </c>
      <c r="W22" s="68">
        <f t="shared" si="8"/>
        <v>0</v>
      </c>
      <c r="X22" s="68"/>
      <c r="Y22" s="68"/>
    </row>
    <row r="23" spans="1:25" ht="15">
      <c r="A23" s="25">
        <v>9</v>
      </c>
      <c r="B23" s="56" t="s">
        <v>22</v>
      </c>
      <c r="C23" s="26" t="s">
        <v>26</v>
      </c>
      <c r="D23" s="60" t="s">
        <v>12</v>
      </c>
      <c r="E23" s="61"/>
      <c r="F23" s="68">
        <f t="shared" si="4"/>
        <v>200</v>
      </c>
      <c r="G23" s="68">
        <f>2500/2.5</f>
        <v>1000</v>
      </c>
      <c r="H23" s="68"/>
      <c r="I23" s="68"/>
      <c r="J23" s="68">
        <f t="shared" si="5"/>
        <v>200</v>
      </c>
      <c r="K23" s="68">
        <f t="shared" si="6"/>
        <v>1000</v>
      </c>
      <c r="L23" s="68"/>
      <c r="M23" s="68"/>
      <c r="N23" s="68">
        <f t="shared" si="0"/>
        <v>200</v>
      </c>
      <c r="O23" s="68">
        <f t="shared" si="1"/>
        <v>1000</v>
      </c>
      <c r="P23" s="68"/>
      <c r="Q23" s="68"/>
      <c r="R23" s="68">
        <f t="shared" si="2"/>
        <v>200</v>
      </c>
      <c r="S23" s="68">
        <f t="shared" si="3"/>
        <v>1000</v>
      </c>
      <c r="T23" s="68"/>
      <c r="U23" s="68"/>
      <c r="V23" s="68">
        <f t="shared" si="7"/>
        <v>800</v>
      </c>
      <c r="W23" s="68">
        <f t="shared" si="8"/>
        <v>4000</v>
      </c>
      <c r="X23" s="68"/>
      <c r="Y23" s="68"/>
    </row>
    <row r="24" spans="1:25" ht="15">
      <c r="A24" s="25">
        <v>10</v>
      </c>
      <c r="B24" s="56" t="s">
        <v>24</v>
      </c>
      <c r="C24" s="26" t="s">
        <v>27</v>
      </c>
      <c r="D24" s="60" t="s">
        <v>12</v>
      </c>
      <c r="E24" s="61"/>
      <c r="F24" s="68">
        <f t="shared" si="4"/>
        <v>100</v>
      </c>
      <c r="G24" s="68">
        <f>2500/5</f>
        <v>500</v>
      </c>
      <c r="H24" s="68"/>
      <c r="I24" s="68"/>
      <c r="J24" s="68">
        <f t="shared" si="5"/>
        <v>100</v>
      </c>
      <c r="K24" s="68">
        <f t="shared" si="6"/>
        <v>500</v>
      </c>
      <c r="L24" s="68"/>
      <c r="M24" s="68"/>
      <c r="N24" s="68">
        <f t="shared" si="0"/>
        <v>100</v>
      </c>
      <c r="O24" s="68">
        <f t="shared" si="1"/>
        <v>500</v>
      </c>
      <c r="P24" s="68"/>
      <c r="Q24" s="68"/>
      <c r="R24" s="68">
        <f t="shared" si="2"/>
        <v>100</v>
      </c>
      <c r="S24" s="68">
        <f t="shared" si="3"/>
        <v>500</v>
      </c>
      <c r="T24" s="68"/>
      <c r="U24" s="68"/>
      <c r="V24" s="68">
        <f t="shared" si="7"/>
        <v>400</v>
      </c>
      <c r="W24" s="68">
        <f t="shared" si="8"/>
        <v>2000</v>
      </c>
      <c r="X24" s="68"/>
      <c r="Y24" s="68"/>
    </row>
    <row r="25" spans="1:25" s="49" customFormat="1" ht="15">
      <c r="A25" s="52"/>
      <c r="B25" s="23" t="s">
        <v>99</v>
      </c>
      <c r="C25" s="24" t="s">
        <v>28</v>
      </c>
      <c r="D25" s="62"/>
      <c r="E25" s="59"/>
      <c r="F25" s="68"/>
      <c r="G25" s="69"/>
      <c r="H25" s="68"/>
      <c r="I25" s="82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</row>
    <row r="26" spans="1:25" s="49" customFormat="1" ht="15">
      <c r="A26" s="50"/>
      <c r="B26" s="51" t="s">
        <v>100</v>
      </c>
      <c r="C26" s="24" t="s">
        <v>29</v>
      </c>
      <c r="D26" s="58"/>
      <c r="E26" s="59"/>
      <c r="F26" s="68"/>
      <c r="G26" s="69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</row>
    <row r="27" spans="1:25" ht="15">
      <c r="A27" s="25">
        <v>11</v>
      </c>
      <c r="B27" s="56" t="s">
        <v>101</v>
      </c>
      <c r="C27" s="27" t="s">
        <v>30</v>
      </c>
      <c r="D27" s="64" t="s">
        <v>46</v>
      </c>
      <c r="E27" s="61"/>
      <c r="F27" s="68">
        <f>ROUND(G27*20%,0)</f>
        <v>0</v>
      </c>
      <c r="G27" s="68">
        <v>0</v>
      </c>
      <c r="H27" s="68"/>
      <c r="I27" s="68"/>
      <c r="J27" s="68">
        <f t="shared" si="5"/>
        <v>0</v>
      </c>
      <c r="K27" s="68">
        <f t="shared" si="6"/>
        <v>0</v>
      </c>
      <c r="L27" s="68"/>
      <c r="M27" s="68"/>
      <c r="N27" s="68">
        <f aca="true" t="shared" si="9" ref="N27:N39">J27</f>
        <v>0</v>
      </c>
      <c r="O27" s="68">
        <f aca="true" t="shared" si="10" ref="O27:O39">K27</f>
        <v>0</v>
      </c>
      <c r="P27" s="68"/>
      <c r="Q27" s="68"/>
      <c r="R27" s="68">
        <f aca="true" t="shared" si="11" ref="R27:R39">N27</f>
        <v>0</v>
      </c>
      <c r="S27" s="68">
        <f aca="true" t="shared" si="12" ref="S27:S39">O27</f>
        <v>0</v>
      </c>
      <c r="T27" s="68"/>
      <c r="U27" s="68"/>
      <c r="V27" s="68">
        <f t="shared" si="7"/>
        <v>0</v>
      </c>
      <c r="W27" s="68">
        <f t="shared" si="8"/>
        <v>0</v>
      </c>
      <c r="X27" s="68"/>
      <c r="Y27" s="68"/>
    </row>
    <row r="28" spans="1:25" ht="15">
      <c r="A28" s="25">
        <v>12</v>
      </c>
      <c r="B28" s="56" t="s">
        <v>102</v>
      </c>
      <c r="C28" s="27" t="s">
        <v>54</v>
      </c>
      <c r="D28" s="64" t="s">
        <v>46</v>
      </c>
      <c r="E28" s="61"/>
      <c r="F28" s="68">
        <f aca="true" t="shared" si="13" ref="F28:F39">ROUND(G28*20%,0)</f>
        <v>0</v>
      </c>
      <c r="G28" s="68">
        <v>0</v>
      </c>
      <c r="H28" s="68"/>
      <c r="I28" s="68"/>
      <c r="J28" s="68">
        <f t="shared" si="5"/>
        <v>0</v>
      </c>
      <c r="K28" s="68">
        <f t="shared" si="6"/>
        <v>0</v>
      </c>
      <c r="L28" s="68"/>
      <c r="M28" s="68"/>
      <c r="N28" s="68">
        <f t="shared" si="9"/>
        <v>0</v>
      </c>
      <c r="O28" s="68">
        <f t="shared" si="10"/>
        <v>0</v>
      </c>
      <c r="P28" s="68"/>
      <c r="Q28" s="68"/>
      <c r="R28" s="68">
        <f t="shared" si="11"/>
        <v>0</v>
      </c>
      <c r="S28" s="68">
        <f t="shared" si="12"/>
        <v>0</v>
      </c>
      <c r="T28" s="68"/>
      <c r="U28" s="68"/>
      <c r="V28" s="68">
        <f t="shared" si="7"/>
        <v>0</v>
      </c>
      <c r="W28" s="68">
        <f t="shared" si="8"/>
        <v>0</v>
      </c>
      <c r="X28" s="68"/>
      <c r="Y28" s="68"/>
    </row>
    <row r="29" spans="1:25" ht="15">
      <c r="A29" s="25">
        <v>13</v>
      </c>
      <c r="B29" s="56" t="s">
        <v>103</v>
      </c>
      <c r="C29" s="27" t="s">
        <v>31</v>
      </c>
      <c r="D29" s="64" t="s">
        <v>46</v>
      </c>
      <c r="E29" s="61"/>
      <c r="F29" s="68">
        <f t="shared" si="13"/>
        <v>0</v>
      </c>
      <c r="G29" s="68">
        <v>0</v>
      </c>
      <c r="H29" s="68"/>
      <c r="I29" s="68"/>
      <c r="J29" s="68">
        <f t="shared" si="5"/>
        <v>0</v>
      </c>
      <c r="K29" s="68">
        <f t="shared" si="6"/>
        <v>0</v>
      </c>
      <c r="L29" s="68"/>
      <c r="M29" s="68"/>
      <c r="N29" s="68">
        <f t="shared" si="9"/>
        <v>0</v>
      </c>
      <c r="O29" s="68">
        <f t="shared" si="10"/>
        <v>0</v>
      </c>
      <c r="P29" s="68"/>
      <c r="Q29" s="68"/>
      <c r="R29" s="68">
        <f t="shared" si="11"/>
        <v>0</v>
      </c>
      <c r="S29" s="68">
        <f t="shared" si="12"/>
        <v>0</v>
      </c>
      <c r="T29" s="68"/>
      <c r="U29" s="68"/>
      <c r="V29" s="68">
        <f t="shared" si="7"/>
        <v>0</v>
      </c>
      <c r="W29" s="68">
        <f t="shared" si="8"/>
        <v>0</v>
      </c>
      <c r="X29" s="68"/>
      <c r="Y29" s="68"/>
    </row>
    <row r="30" spans="1:25" ht="15">
      <c r="A30" s="25">
        <v>14</v>
      </c>
      <c r="B30" s="56" t="s">
        <v>104</v>
      </c>
      <c r="C30" s="27" t="s">
        <v>32</v>
      </c>
      <c r="D30" s="64" t="s">
        <v>46</v>
      </c>
      <c r="E30" s="61"/>
      <c r="F30" s="68">
        <f t="shared" si="13"/>
        <v>0</v>
      </c>
      <c r="G30" s="68"/>
      <c r="H30" s="68"/>
      <c r="I30" s="68"/>
      <c r="J30" s="68">
        <f t="shared" si="5"/>
        <v>0</v>
      </c>
      <c r="K30" s="68">
        <f t="shared" si="6"/>
        <v>0</v>
      </c>
      <c r="L30" s="68"/>
      <c r="M30" s="68"/>
      <c r="N30" s="68">
        <f t="shared" si="9"/>
        <v>0</v>
      </c>
      <c r="O30" s="68">
        <f t="shared" si="10"/>
        <v>0</v>
      </c>
      <c r="P30" s="68"/>
      <c r="Q30" s="68"/>
      <c r="R30" s="68">
        <f t="shared" si="11"/>
        <v>0</v>
      </c>
      <c r="S30" s="68">
        <f t="shared" si="12"/>
        <v>0</v>
      </c>
      <c r="T30" s="68"/>
      <c r="U30" s="68"/>
      <c r="V30" s="68">
        <f t="shared" si="7"/>
        <v>0</v>
      </c>
      <c r="W30" s="68">
        <f t="shared" si="8"/>
        <v>0</v>
      </c>
      <c r="X30" s="68"/>
      <c r="Y30" s="68"/>
    </row>
    <row r="31" spans="1:25" ht="15">
      <c r="A31" s="25">
        <v>15</v>
      </c>
      <c r="B31" s="56" t="s">
        <v>105</v>
      </c>
      <c r="C31" s="28" t="s">
        <v>33</v>
      </c>
      <c r="D31" s="64" t="s">
        <v>46</v>
      </c>
      <c r="E31" s="61"/>
      <c r="F31" s="68">
        <f t="shared" si="13"/>
        <v>5</v>
      </c>
      <c r="G31" s="68">
        <f>50/2</f>
        <v>25</v>
      </c>
      <c r="H31" s="68"/>
      <c r="I31" s="68"/>
      <c r="J31" s="68">
        <f t="shared" si="5"/>
        <v>5</v>
      </c>
      <c r="K31" s="68">
        <f t="shared" si="6"/>
        <v>25</v>
      </c>
      <c r="L31" s="68"/>
      <c r="M31" s="68"/>
      <c r="N31" s="68">
        <f t="shared" si="9"/>
        <v>5</v>
      </c>
      <c r="O31" s="68">
        <f t="shared" si="10"/>
        <v>25</v>
      </c>
      <c r="P31" s="68"/>
      <c r="Q31" s="68"/>
      <c r="R31" s="68">
        <f t="shared" si="11"/>
        <v>5</v>
      </c>
      <c r="S31" s="68">
        <f t="shared" si="12"/>
        <v>25</v>
      </c>
      <c r="T31" s="68"/>
      <c r="U31" s="68"/>
      <c r="V31" s="68">
        <f t="shared" si="7"/>
        <v>20</v>
      </c>
      <c r="W31" s="68">
        <f t="shared" si="8"/>
        <v>100</v>
      </c>
      <c r="X31" s="68"/>
      <c r="Y31" s="68"/>
    </row>
    <row r="32" spans="1:25" ht="15">
      <c r="A32" s="25">
        <v>16</v>
      </c>
      <c r="B32" s="56" t="s">
        <v>106</v>
      </c>
      <c r="C32" s="27" t="s">
        <v>34</v>
      </c>
      <c r="D32" s="60" t="s">
        <v>12</v>
      </c>
      <c r="E32" s="61"/>
      <c r="F32" s="68">
        <f t="shared" si="13"/>
        <v>100</v>
      </c>
      <c r="G32" s="68">
        <f>2500/5</f>
        <v>500</v>
      </c>
      <c r="H32" s="68"/>
      <c r="I32" s="68"/>
      <c r="J32" s="68">
        <f t="shared" si="5"/>
        <v>100</v>
      </c>
      <c r="K32" s="68">
        <f t="shared" si="6"/>
        <v>500</v>
      </c>
      <c r="L32" s="68"/>
      <c r="M32" s="68"/>
      <c r="N32" s="68">
        <f t="shared" si="9"/>
        <v>100</v>
      </c>
      <c r="O32" s="68">
        <f t="shared" si="10"/>
        <v>500</v>
      </c>
      <c r="P32" s="68"/>
      <c r="Q32" s="68"/>
      <c r="R32" s="68">
        <f t="shared" si="11"/>
        <v>100</v>
      </c>
      <c r="S32" s="68">
        <f t="shared" si="12"/>
        <v>500</v>
      </c>
      <c r="T32" s="68"/>
      <c r="U32" s="68"/>
      <c r="V32" s="68">
        <f t="shared" si="7"/>
        <v>400</v>
      </c>
      <c r="W32" s="68">
        <f t="shared" si="8"/>
        <v>2000</v>
      </c>
      <c r="X32" s="68"/>
      <c r="Y32" s="68"/>
    </row>
    <row r="33" spans="1:25" ht="15">
      <c r="A33" s="25">
        <v>17</v>
      </c>
      <c r="B33" s="56" t="s">
        <v>107</v>
      </c>
      <c r="C33" s="27" t="s">
        <v>55</v>
      </c>
      <c r="D33" s="60" t="s">
        <v>12</v>
      </c>
      <c r="E33" s="61"/>
      <c r="F33" s="68">
        <f t="shared" si="13"/>
        <v>10</v>
      </c>
      <c r="G33" s="68">
        <f>100/2</f>
        <v>50</v>
      </c>
      <c r="H33" s="68"/>
      <c r="I33" s="68"/>
      <c r="J33" s="68">
        <f t="shared" si="5"/>
        <v>10</v>
      </c>
      <c r="K33" s="68">
        <f t="shared" si="6"/>
        <v>50</v>
      </c>
      <c r="L33" s="68"/>
      <c r="M33" s="68"/>
      <c r="N33" s="68">
        <f t="shared" si="9"/>
        <v>10</v>
      </c>
      <c r="O33" s="68">
        <f t="shared" si="10"/>
        <v>50</v>
      </c>
      <c r="P33" s="68"/>
      <c r="Q33" s="68"/>
      <c r="R33" s="68">
        <f t="shared" si="11"/>
        <v>10</v>
      </c>
      <c r="S33" s="68">
        <f t="shared" si="12"/>
        <v>50</v>
      </c>
      <c r="T33" s="68"/>
      <c r="U33" s="68"/>
      <c r="V33" s="68">
        <f t="shared" si="7"/>
        <v>40</v>
      </c>
      <c r="W33" s="68">
        <f t="shared" si="8"/>
        <v>200</v>
      </c>
      <c r="X33" s="68"/>
      <c r="Y33" s="68"/>
    </row>
    <row r="34" spans="1:25" ht="15">
      <c r="A34" s="25">
        <v>18</v>
      </c>
      <c r="B34" s="56" t="s">
        <v>108</v>
      </c>
      <c r="C34" s="27" t="s">
        <v>35</v>
      </c>
      <c r="D34" s="60" t="s">
        <v>12</v>
      </c>
      <c r="E34" s="61"/>
      <c r="F34" s="68">
        <f t="shared" si="13"/>
        <v>100</v>
      </c>
      <c r="G34" s="68">
        <f>1000/2</f>
        <v>500</v>
      </c>
      <c r="H34" s="68"/>
      <c r="I34" s="68"/>
      <c r="J34" s="68">
        <f t="shared" si="5"/>
        <v>100</v>
      </c>
      <c r="K34" s="68">
        <f t="shared" si="6"/>
        <v>500</v>
      </c>
      <c r="L34" s="68"/>
      <c r="M34" s="68"/>
      <c r="N34" s="68">
        <f t="shared" si="9"/>
        <v>100</v>
      </c>
      <c r="O34" s="68">
        <f t="shared" si="10"/>
        <v>500</v>
      </c>
      <c r="P34" s="68"/>
      <c r="Q34" s="68"/>
      <c r="R34" s="68">
        <f t="shared" si="11"/>
        <v>100</v>
      </c>
      <c r="S34" s="68">
        <f t="shared" si="12"/>
        <v>500</v>
      </c>
      <c r="T34" s="68"/>
      <c r="U34" s="68"/>
      <c r="V34" s="68">
        <f t="shared" si="7"/>
        <v>400</v>
      </c>
      <c r="W34" s="68">
        <f t="shared" si="8"/>
        <v>2000</v>
      </c>
      <c r="X34" s="68"/>
      <c r="Y34" s="68"/>
    </row>
    <row r="35" spans="1:25" ht="15">
      <c r="A35" s="25">
        <v>19</v>
      </c>
      <c r="B35" s="56" t="s">
        <v>109</v>
      </c>
      <c r="C35" s="27" t="s">
        <v>36</v>
      </c>
      <c r="D35" s="60" t="s">
        <v>12</v>
      </c>
      <c r="E35" s="61"/>
      <c r="F35" s="68">
        <f t="shared" si="13"/>
        <v>0</v>
      </c>
      <c r="G35" s="68">
        <v>0</v>
      </c>
      <c r="H35" s="68"/>
      <c r="I35" s="68"/>
      <c r="J35" s="68">
        <f t="shared" si="5"/>
        <v>0</v>
      </c>
      <c r="K35" s="68">
        <f t="shared" si="6"/>
        <v>0</v>
      </c>
      <c r="L35" s="68"/>
      <c r="M35" s="68"/>
      <c r="N35" s="68">
        <f t="shared" si="9"/>
        <v>0</v>
      </c>
      <c r="O35" s="68">
        <f t="shared" si="10"/>
        <v>0</v>
      </c>
      <c r="P35" s="68"/>
      <c r="Q35" s="68"/>
      <c r="R35" s="68">
        <f t="shared" si="11"/>
        <v>0</v>
      </c>
      <c r="S35" s="68">
        <f t="shared" si="12"/>
        <v>0</v>
      </c>
      <c r="T35" s="68"/>
      <c r="U35" s="68"/>
      <c r="V35" s="68">
        <f t="shared" si="7"/>
        <v>0</v>
      </c>
      <c r="W35" s="68">
        <f t="shared" si="8"/>
        <v>0</v>
      </c>
      <c r="X35" s="68"/>
      <c r="Y35" s="68"/>
    </row>
    <row r="36" spans="1:25" ht="25.5">
      <c r="A36" s="25">
        <v>20</v>
      </c>
      <c r="B36" s="56" t="s">
        <v>110</v>
      </c>
      <c r="C36" s="27" t="s">
        <v>37</v>
      </c>
      <c r="D36" s="60" t="s">
        <v>12</v>
      </c>
      <c r="E36" s="61"/>
      <c r="F36" s="68">
        <f t="shared" si="13"/>
        <v>0</v>
      </c>
      <c r="G36" s="68">
        <v>0</v>
      </c>
      <c r="H36" s="68"/>
      <c r="I36" s="68"/>
      <c r="J36" s="68">
        <f t="shared" si="5"/>
        <v>0</v>
      </c>
      <c r="K36" s="68">
        <f t="shared" si="6"/>
        <v>0</v>
      </c>
      <c r="L36" s="68"/>
      <c r="M36" s="68"/>
      <c r="N36" s="68">
        <f t="shared" si="9"/>
        <v>0</v>
      </c>
      <c r="O36" s="68">
        <f t="shared" si="10"/>
        <v>0</v>
      </c>
      <c r="P36" s="68"/>
      <c r="Q36" s="68"/>
      <c r="R36" s="68">
        <f t="shared" si="11"/>
        <v>0</v>
      </c>
      <c r="S36" s="68">
        <f t="shared" si="12"/>
        <v>0</v>
      </c>
      <c r="T36" s="68"/>
      <c r="U36" s="68"/>
      <c r="V36" s="68">
        <f t="shared" si="7"/>
        <v>0</v>
      </c>
      <c r="W36" s="68">
        <f t="shared" si="8"/>
        <v>0</v>
      </c>
      <c r="X36" s="68"/>
      <c r="Y36" s="68"/>
    </row>
    <row r="37" spans="1:25" ht="25.5">
      <c r="A37" s="72">
        <v>21</v>
      </c>
      <c r="B37" s="56" t="s">
        <v>111</v>
      </c>
      <c r="C37" s="57" t="s">
        <v>94</v>
      </c>
      <c r="D37" s="64" t="s">
        <v>12</v>
      </c>
      <c r="E37" s="61"/>
      <c r="F37" s="68">
        <f t="shared" si="13"/>
        <v>0</v>
      </c>
      <c r="G37" s="68">
        <v>0</v>
      </c>
      <c r="H37" s="68"/>
      <c r="I37" s="68"/>
      <c r="J37" s="68">
        <f t="shared" si="5"/>
        <v>0</v>
      </c>
      <c r="K37" s="68">
        <f t="shared" si="6"/>
        <v>0</v>
      </c>
      <c r="L37" s="68"/>
      <c r="M37" s="68"/>
      <c r="N37" s="68">
        <f t="shared" si="9"/>
        <v>0</v>
      </c>
      <c r="O37" s="68">
        <f t="shared" si="10"/>
        <v>0</v>
      </c>
      <c r="P37" s="68"/>
      <c r="Q37" s="68"/>
      <c r="R37" s="68">
        <f t="shared" si="11"/>
        <v>0</v>
      </c>
      <c r="S37" s="68">
        <f t="shared" si="12"/>
        <v>0</v>
      </c>
      <c r="T37" s="68"/>
      <c r="U37" s="68"/>
      <c r="V37" s="68">
        <f aca="true" t="shared" si="14" ref="V37:Y39">R37+N37+J37+F37</f>
        <v>0</v>
      </c>
      <c r="W37" s="68">
        <f t="shared" si="14"/>
        <v>0</v>
      </c>
      <c r="X37" s="68"/>
      <c r="Y37" s="68"/>
    </row>
    <row r="38" spans="1:25" ht="25.5">
      <c r="A38" s="73">
        <v>22</v>
      </c>
      <c r="B38" s="56" t="s">
        <v>112</v>
      </c>
      <c r="C38" s="57" t="s">
        <v>95</v>
      </c>
      <c r="D38" s="64" t="s">
        <v>12</v>
      </c>
      <c r="E38" s="61"/>
      <c r="F38" s="68">
        <f t="shared" si="13"/>
        <v>0</v>
      </c>
      <c r="G38" s="68">
        <v>0</v>
      </c>
      <c r="H38" s="68"/>
      <c r="I38" s="68"/>
      <c r="J38" s="68">
        <f t="shared" si="5"/>
        <v>0</v>
      </c>
      <c r="K38" s="68">
        <f t="shared" si="6"/>
        <v>0</v>
      </c>
      <c r="L38" s="68"/>
      <c r="M38" s="68"/>
      <c r="N38" s="68">
        <f t="shared" si="9"/>
        <v>0</v>
      </c>
      <c r="O38" s="68">
        <f t="shared" si="10"/>
        <v>0</v>
      </c>
      <c r="P38" s="68"/>
      <c r="Q38" s="68"/>
      <c r="R38" s="68">
        <f t="shared" si="11"/>
        <v>0</v>
      </c>
      <c r="S38" s="68">
        <f t="shared" si="12"/>
        <v>0</v>
      </c>
      <c r="T38" s="68"/>
      <c r="U38" s="68"/>
      <c r="V38" s="68">
        <f t="shared" si="14"/>
        <v>0</v>
      </c>
      <c r="W38" s="68">
        <f t="shared" si="14"/>
        <v>0</v>
      </c>
      <c r="X38" s="68"/>
      <c r="Y38" s="68"/>
    </row>
    <row r="39" spans="1:25" ht="25.5">
      <c r="A39" s="72">
        <v>23</v>
      </c>
      <c r="B39" s="56" t="s">
        <v>113</v>
      </c>
      <c r="C39" s="76" t="s">
        <v>114</v>
      </c>
      <c r="D39" s="77" t="s">
        <v>10</v>
      </c>
      <c r="E39" s="61"/>
      <c r="F39" s="68">
        <f t="shared" si="13"/>
        <v>544</v>
      </c>
      <c r="G39" s="68">
        <f>2720</f>
        <v>2720</v>
      </c>
      <c r="H39" s="68"/>
      <c r="I39" s="68"/>
      <c r="J39" s="68">
        <f t="shared" si="5"/>
        <v>544</v>
      </c>
      <c r="K39" s="68">
        <f t="shared" si="6"/>
        <v>2720</v>
      </c>
      <c r="L39" s="68"/>
      <c r="M39" s="68"/>
      <c r="N39" s="68">
        <f t="shared" si="9"/>
        <v>544</v>
      </c>
      <c r="O39" s="68">
        <f t="shared" si="10"/>
        <v>2720</v>
      </c>
      <c r="P39" s="68"/>
      <c r="Q39" s="68"/>
      <c r="R39" s="68">
        <f t="shared" si="11"/>
        <v>544</v>
      </c>
      <c r="S39" s="68">
        <f t="shared" si="12"/>
        <v>2720</v>
      </c>
      <c r="T39" s="68"/>
      <c r="U39" s="68"/>
      <c r="V39" s="68">
        <f t="shared" si="14"/>
        <v>2176</v>
      </c>
      <c r="W39" s="68">
        <v>20000</v>
      </c>
      <c r="X39" s="68"/>
      <c r="Y39" s="68"/>
    </row>
    <row r="40" spans="1:25" ht="15">
      <c r="A40" s="72"/>
      <c r="B40" s="55" t="s">
        <v>99</v>
      </c>
      <c r="C40" s="78" t="s">
        <v>28</v>
      </c>
      <c r="D40" s="77"/>
      <c r="E40" s="61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</row>
    <row r="41" spans="1:25" s="49" customFormat="1" ht="15">
      <c r="A41" s="74"/>
      <c r="B41" s="55" t="s">
        <v>115</v>
      </c>
      <c r="C41" s="53" t="s">
        <v>38</v>
      </c>
      <c r="D41" s="75"/>
      <c r="E41" s="59"/>
      <c r="F41" s="68"/>
      <c r="G41" s="69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</row>
    <row r="42" spans="1:25" ht="15">
      <c r="A42" s="25">
        <v>24</v>
      </c>
      <c r="B42" s="56" t="s">
        <v>116</v>
      </c>
      <c r="C42" s="26" t="s">
        <v>39</v>
      </c>
      <c r="D42" s="60" t="s">
        <v>12</v>
      </c>
      <c r="E42" s="61"/>
      <c r="F42" s="68">
        <f>ROUND(G42*20%,0)</f>
        <v>0</v>
      </c>
      <c r="G42" s="68">
        <v>0</v>
      </c>
      <c r="H42" s="68"/>
      <c r="I42" s="68"/>
      <c r="J42" s="68">
        <f t="shared" si="5"/>
        <v>0</v>
      </c>
      <c r="K42" s="68">
        <f t="shared" si="6"/>
        <v>0</v>
      </c>
      <c r="L42" s="68"/>
      <c r="M42" s="68"/>
      <c r="N42" s="68">
        <f aca="true" t="shared" si="15" ref="N42:O44">J42</f>
        <v>0</v>
      </c>
      <c r="O42" s="68">
        <f t="shared" si="15"/>
        <v>0</v>
      </c>
      <c r="P42" s="68"/>
      <c r="Q42" s="68"/>
      <c r="R42" s="68">
        <f aca="true" t="shared" si="16" ref="R42:S44">N42</f>
        <v>0</v>
      </c>
      <c r="S42" s="68">
        <f t="shared" si="16"/>
        <v>0</v>
      </c>
      <c r="T42" s="68"/>
      <c r="U42" s="68"/>
      <c r="V42" s="68">
        <f t="shared" si="7"/>
        <v>0</v>
      </c>
      <c r="W42" s="68">
        <f t="shared" si="8"/>
        <v>0</v>
      </c>
      <c r="X42" s="68"/>
      <c r="Y42" s="68"/>
    </row>
    <row r="43" spans="1:25" ht="25.5">
      <c r="A43" s="25">
        <v>25</v>
      </c>
      <c r="B43" s="56" t="s">
        <v>117</v>
      </c>
      <c r="C43" s="26" t="s">
        <v>40</v>
      </c>
      <c r="D43" s="60" t="s">
        <v>10</v>
      </c>
      <c r="E43" s="61"/>
      <c r="F43" s="68">
        <f aca="true" t="shared" si="17" ref="F43:F49">ROUND(G43*20%,0)</f>
        <v>3</v>
      </c>
      <c r="G43" s="68">
        <f>25/2</f>
        <v>12.5</v>
      </c>
      <c r="H43" s="68"/>
      <c r="I43" s="68"/>
      <c r="J43" s="68">
        <f t="shared" si="5"/>
        <v>3</v>
      </c>
      <c r="K43" s="68">
        <f t="shared" si="6"/>
        <v>12.5</v>
      </c>
      <c r="L43" s="68"/>
      <c r="M43" s="68"/>
      <c r="N43" s="68">
        <f t="shared" si="15"/>
        <v>3</v>
      </c>
      <c r="O43" s="68">
        <f t="shared" si="15"/>
        <v>12.5</v>
      </c>
      <c r="P43" s="68"/>
      <c r="Q43" s="68"/>
      <c r="R43" s="68">
        <f t="shared" si="16"/>
        <v>3</v>
      </c>
      <c r="S43" s="68">
        <f t="shared" si="16"/>
        <v>12.5</v>
      </c>
      <c r="T43" s="68"/>
      <c r="U43" s="68"/>
      <c r="V43" s="68">
        <f t="shared" si="7"/>
        <v>12</v>
      </c>
      <c r="W43" s="68">
        <f t="shared" si="8"/>
        <v>50</v>
      </c>
      <c r="X43" s="68"/>
      <c r="Y43" s="68"/>
    </row>
    <row r="44" spans="1:25" ht="15">
      <c r="A44" s="25">
        <v>26</v>
      </c>
      <c r="B44" s="56" t="s">
        <v>118</v>
      </c>
      <c r="C44" s="26" t="s">
        <v>41</v>
      </c>
      <c r="D44" s="60" t="s">
        <v>42</v>
      </c>
      <c r="E44" s="61"/>
      <c r="F44" s="68">
        <f t="shared" si="17"/>
        <v>1</v>
      </c>
      <c r="G44" s="68">
        <f>10/2</f>
        <v>5</v>
      </c>
      <c r="H44" s="68"/>
      <c r="I44" s="68"/>
      <c r="J44" s="68">
        <f t="shared" si="5"/>
        <v>1</v>
      </c>
      <c r="K44" s="68">
        <f t="shared" si="6"/>
        <v>5</v>
      </c>
      <c r="L44" s="68"/>
      <c r="M44" s="68"/>
      <c r="N44" s="68">
        <f t="shared" si="15"/>
        <v>1</v>
      </c>
      <c r="O44" s="68">
        <f t="shared" si="15"/>
        <v>5</v>
      </c>
      <c r="P44" s="68"/>
      <c r="Q44" s="68"/>
      <c r="R44" s="68">
        <f t="shared" si="16"/>
        <v>1</v>
      </c>
      <c r="S44" s="68">
        <f t="shared" si="16"/>
        <v>5</v>
      </c>
      <c r="T44" s="68"/>
      <c r="U44" s="68"/>
      <c r="V44" s="68">
        <f t="shared" si="7"/>
        <v>4</v>
      </c>
      <c r="W44" s="68">
        <f t="shared" si="8"/>
        <v>20</v>
      </c>
      <c r="X44" s="68"/>
      <c r="Y44" s="68"/>
    </row>
    <row r="45" spans="1:25" ht="15">
      <c r="A45" s="54"/>
      <c r="B45" s="29" t="s">
        <v>119</v>
      </c>
      <c r="C45" s="30" t="s">
        <v>43</v>
      </c>
      <c r="D45" s="63"/>
      <c r="E45" s="61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</row>
    <row r="46" spans="1:25" ht="25.5">
      <c r="A46" s="25">
        <v>27</v>
      </c>
      <c r="B46" s="56" t="s">
        <v>120</v>
      </c>
      <c r="C46" s="26" t="s">
        <v>57</v>
      </c>
      <c r="D46" s="60" t="s">
        <v>44</v>
      </c>
      <c r="E46" s="61"/>
      <c r="F46" s="68">
        <f t="shared" si="17"/>
        <v>0</v>
      </c>
      <c r="G46" s="68">
        <v>0</v>
      </c>
      <c r="H46" s="68"/>
      <c r="I46" s="68"/>
      <c r="J46" s="68">
        <f t="shared" si="5"/>
        <v>0</v>
      </c>
      <c r="K46" s="68">
        <f t="shared" si="6"/>
        <v>0</v>
      </c>
      <c r="L46" s="68"/>
      <c r="M46" s="68"/>
      <c r="N46" s="68">
        <f aca="true" t="shared" si="18" ref="N46:O49">J46</f>
        <v>0</v>
      </c>
      <c r="O46" s="68">
        <f t="shared" si="18"/>
        <v>0</v>
      </c>
      <c r="P46" s="68"/>
      <c r="Q46" s="68"/>
      <c r="R46" s="68">
        <f aca="true" t="shared" si="19" ref="R46:S49">N46</f>
        <v>0</v>
      </c>
      <c r="S46" s="68">
        <f t="shared" si="19"/>
        <v>0</v>
      </c>
      <c r="T46" s="68"/>
      <c r="U46" s="68"/>
      <c r="V46" s="68">
        <f t="shared" si="7"/>
        <v>0</v>
      </c>
      <c r="W46" s="68">
        <f t="shared" si="8"/>
        <v>0</v>
      </c>
      <c r="X46" s="68"/>
      <c r="Y46" s="68"/>
    </row>
    <row r="47" spans="1:25" ht="25.5">
      <c r="A47" s="25">
        <v>28</v>
      </c>
      <c r="B47" s="56" t="s">
        <v>87</v>
      </c>
      <c r="C47" s="26" t="s">
        <v>58</v>
      </c>
      <c r="D47" s="64" t="s">
        <v>10</v>
      </c>
      <c r="E47" s="61"/>
      <c r="F47" s="68">
        <f t="shared" si="17"/>
        <v>0</v>
      </c>
      <c r="G47" s="68">
        <v>0</v>
      </c>
      <c r="H47" s="68"/>
      <c r="I47" s="68"/>
      <c r="J47" s="68">
        <f t="shared" si="5"/>
        <v>0</v>
      </c>
      <c r="K47" s="68">
        <f t="shared" si="6"/>
        <v>0</v>
      </c>
      <c r="L47" s="68"/>
      <c r="M47" s="68"/>
      <c r="N47" s="68">
        <f t="shared" si="18"/>
        <v>0</v>
      </c>
      <c r="O47" s="68">
        <f t="shared" si="18"/>
        <v>0</v>
      </c>
      <c r="P47" s="68"/>
      <c r="Q47" s="68"/>
      <c r="R47" s="68">
        <f t="shared" si="19"/>
        <v>0</v>
      </c>
      <c r="S47" s="68">
        <f t="shared" si="19"/>
        <v>0</v>
      </c>
      <c r="T47" s="68"/>
      <c r="U47" s="68"/>
      <c r="V47" s="68">
        <f t="shared" si="7"/>
        <v>0</v>
      </c>
      <c r="W47" s="68">
        <f t="shared" si="8"/>
        <v>0</v>
      </c>
      <c r="X47" s="68"/>
      <c r="Y47" s="68"/>
    </row>
    <row r="48" spans="1:25" ht="15">
      <c r="A48" s="25">
        <v>29</v>
      </c>
      <c r="B48" s="56" t="s">
        <v>121</v>
      </c>
      <c r="C48" s="26" t="s">
        <v>45</v>
      </c>
      <c r="D48" s="60" t="s">
        <v>46</v>
      </c>
      <c r="E48" s="61"/>
      <c r="F48" s="68">
        <f t="shared" si="17"/>
        <v>100</v>
      </c>
      <c r="G48" s="68">
        <f>500</f>
        <v>500</v>
      </c>
      <c r="H48" s="68"/>
      <c r="I48" s="68"/>
      <c r="J48" s="68">
        <f t="shared" si="5"/>
        <v>100</v>
      </c>
      <c r="K48" s="68">
        <f t="shared" si="6"/>
        <v>500</v>
      </c>
      <c r="L48" s="68"/>
      <c r="M48" s="68"/>
      <c r="N48" s="68">
        <f t="shared" si="18"/>
        <v>100</v>
      </c>
      <c r="O48" s="68">
        <f t="shared" si="18"/>
        <v>500</v>
      </c>
      <c r="P48" s="68"/>
      <c r="Q48" s="68"/>
      <c r="R48" s="68">
        <f t="shared" si="19"/>
        <v>100</v>
      </c>
      <c r="S48" s="68">
        <f t="shared" si="19"/>
        <v>500</v>
      </c>
      <c r="T48" s="68"/>
      <c r="U48" s="68"/>
      <c r="V48" s="68">
        <f t="shared" si="7"/>
        <v>400</v>
      </c>
      <c r="W48" s="68">
        <f t="shared" si="8"/>
        <v>2000</v>
      </c>
      <c r="X48" s="68"/>
      <c r="Y48" s="68"/>
    </row>
    <row r="49" spans="1:25" ht="25.5">
      <c r="A49" s="25">
        <v>30</v>
      </c>
      <c r="B49" s="56" t="s">
        <v>122</v>
      </c>
      <c r="C49" s="57" t="s">
        <v>47</v>
      </c>
      <c r="D49" s="60" t="s">
        <v>10</v>
      </c>
      <c r="E49" s="61"/>
      <c r="F49" s="68">
        <f t="shared" si="17"/>
        <v>100</v>
      </c>
      <c r="G49" s="68">
        <f>500</f>
        <v>500</v>
      </c>
      <c r="H49" s="68"/>
      <c r="I49" s="68"/>
      <c r="J49" s="68">
        <f t="shared" si="5"/>
        <v>100</v>
      </c>
      <c r="K49" s="68">
        <f t="shared" si="6"/>
        <v>500</v>
      </c>
      <c r="L49" s="68"/>
      <c r="M49" s="68"/>
      <c r="N49" s="68">
        <f t="shared" si="18"/>
        <v>100</v>
      </c>
      <c r="O49" s="68">
        <f t="shared" si="18"/>
        <v>500</v>
      </c>
      <c r="P49" s="68"/>
      <c r="Q49" s="68"/>
      <c r="R49" s="68">
        <f t="shared" si="19"/>
        <v>100</v>
      </c>
      <c r="S49" s="68">
        <f t="shared" si="19"/>
        <v>500</v>
      </c>
      <c r="T49" s="68"/>
      <c r="U49" s="68"/>
      <c r="V49" s="68">
        <f t="shared" si="7"/>
        <v>400</v>
      </c>
      <c r="W49" s="68">
        <f t="shared" si="8"/>
        <v>2000</v>
      </c>
      <c r="X49" s="68"/>
      <c r="Y49" s="68"/>
    </row>
    <row r="50" spans="1:25" s="49" customFormat="1" ht="15">
      <c r="A50" s="50"/>
      <c r="B50" s="51" t="s">
        <v>123</v>
      </c>
      <c r="C50" s="24" t="s">
        <v>48</v>
      </c>
      <c r="D50" s="58"/>
      <c r="E50" s="59"/>
      <c r="F50" s="68"/>
      <c r="G50" s="69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</row>
    <row r="51" spans="1:25" s="49" customFormat="1" ht="15">
      <c r="A51" s="79"/>
      <c r="B51" s="51" t="s">
        <v>124</v>
      </c>
      <c r="C51" s="80" t="s">
        <v>125</v>
      </c>
      <c r="D51" s="58"/>
      <c r="E51" s="59"/>
      <c r="F51" s="68"/>
      <c r="G51" s="69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</row>
    <row r="52" spans="1:25" ht="51">
      <c r="A52" s="25">
        <v>31</v>
      </c>
      <c r="B52" s="56" t="s">
        <v>126</v>
      </c>
      <c r="C52" s="26" t="s">
        <v>49</v>
      </c>
      <c r="D52" s="60" t="s">
        <v>44</v>
      </c>
      <c r="E52" s="61"/>
      <c r="F52" s="68">
        <f>ROUND(G52*20%,0)</f>
        <v>0</v>
      </c>
      <c r="G52" s="68">
        <v>0</v>
      </c>
      <c r="H52" s="68"/>
      <c r="I52" s="68"/>
      <c r="J52" s="68">
        <f t="shared" si="5"/>
        <v>0</v>
      </c>
      <c r="K52" s="68">
        <f t="shared" si="6"/>
        <v>0</v>
      </c>
      <c r="L52" s="68"/>
      <c r="M52" s="68"/>
      <c r="N52" s="68">
        <f aca="true" t="shared" si="20" ref="N52:N59">J52</f>
        <v>0</v>
      </c>
      <c r="O52" s="68">
        <f aca="true" t="shared" si="21" ref="O52:O59">K52</f>
        <v>0</v>
      </c>
      <c r="P52" s="68"/>
      <c r="Q52" s="68"/>
      <c r="R52" s="68">
        <f aca="true" t="shared" si="22" ref="R52:R59">N52</f>
        <v>0</v>
      </c>
      <c r="S52" s="68">
        <f aca="true" t="shared" si="23" ref="S52:S59">O52</f>
        <v>0</v>
      </c>
      <c r="T52" s="68"/>
      <c r="U52" s="68"/>
      <c r="V52" s="68">
        <f t="shared" si="7"/>
        <v>0</v>
      </c>
      <c r="W52" s="68">
        <f t="shared" si="8"/>
        <v>0</v>
      </c>
      <c r="X52" s="68"/>
      <c r="Y52" s="68"/>
    </row>
    <row r="53" spans="1:25" ht="15">
      <c r="A53" s="25">
        <v>32</v>
      </c>
      <c r="B53" s="56" t="s">
        <v>127</v>
      </c>
      <c r="C53" s="26" t="s">
        <v>50</v>
      </c>
      <c r="D53" s="60" t="s">
        <v>10</v>
      </c>
      <c r="E53" s="61"/>
      <c r="F53" s="68">
        <f aca="true" t="shared" si="24" ref="F53:F59">ROUND(G53*20%,0)</f>
        <v>0</v>
      </c>
      <c r="G53" s="68"/>
      <c r="H53" s="68"/>
      <c r="I53" s="68"/>
      <c r="J53" s="68">
        <f t="shared" si="5"/>
        <v>0</v>
      </c>
      <c r="K53" s="68">
        <f t="shared" si="6"/>
        <v>0</v>
      </c>
      <c r="L53" s="68"/>
      <c r="M53" s="68"/>
      <c r="N53" s="68">
        <f t="shared" si="20"/>
        <v>0</v>
      </c>
      <c r="O53" s="68">
        <f t="shared" si="21"/>
        <v>0</v>
      </c>
      <c r="P53" s="68"/>
      <c r="Q53" s="68"/>
      <c r="R53" s="68">
        <f t="shared" si="22"/>
        <v>0</v>
      </c>
      <c r="S53" s="68">
        <f t="shared" si="23"/>
        <v>0</v>
      </c>
      <c r="T53" s="68"/>
      <c r="U53" s="68"/>
      <c r="V53" s="68">
        <f t="shared" si="7"/>
        <v>0</v>
      </c>
      <c r="W53" s="68">
        <f t="shared" si="8"/>
        <v>0</v>
      </c>
      <c r="X53" s="68"/>
      <c r="Y53" s="68"/>
    </row>
    <row r="54" spans="1:25" ht="15">
      <c r="A54" s="25">
        <v>33</v>
      </c>
      <c r="B54" s="56" t="s">
        <v>128</v>
      </c>
      <c r="C54" s="26" t="s">
        <v>84</v>
      </c>
      <c r="D54" s="60" t="s">
        <v>10</v>
      </c>
      <c r="E54" s="61"/>
      <c r="F54" s="68">
        <f t="shared" si="24"/>
        <v>10</v>
      </c>
      <c r="G54" s="68">
        <f>100/2</f>
        <v>50</v>
      </c>
      <c r="H54" s="68"/>
      <c r="I54" s="68"/>
      <c r="J54" s="68">
        <f t="shared" si="5"/>
        <v>10</v>
      </c>
      <c r="K54" s="68">
        <f t="shared" si="6"/>
        <v>50</v>
      </c>
      <c r="L54" s="68"/>
      <c r="M54" s="68"/>
      <c r="N54" s="68">
        <f t="shared" si="20"/>
        <v>10</v>
      </c>
      <c r="O54" s="68">
        <f t="shared" si="21"/>
        <v>50</v>
      </c>
      <c r="P54" s="68"/>
      <c r="Q54" s="68"/>
      <c r="R54" s="68">
        <f t="shared" si="22"/>
        <v>10</v>
      </c>
      <c r="S54" s="68">
        <f t="shared" si="23"/>
        <v>50</v>
      </c>
      <c r="T54" s="68"/>
      <c r="U54" s="68"/>
      <c r="V54" s="68">
        <f t="shared" si="7"/>
        <v>40</v>
      </c>
      <c r="W54" s="68">
        <f t="shared" si="8"/>
        <v>200</v>
      </c>
      <c r="X54" s="68"/>
      <c r="Y54" s="68"/>
    </row>
    <row r="55" spans="1:25" ht="15">
      <c r="A55" s="25">
        <v>34</v>
      </c>
      <c r="B55" s="56" t="s">
        <v>129</v>
      </c>
      <c r="C55" s="26" t="s">
        <v>85</v>
      </c>
      <c r="D55" s="60" t="s">
        <v>10</v>
      </c>
      <c r="E55" s="61"/>
      <c r="F55" s="68">
        <f t="shared" si="24"/>
        <v>10</v>
      </c>
      <c r="G55" s="68">
        <f>100/2</f>
        <v>50</v>
      </c>
      <c r="H55" s="68"/>
      <c r="I55" s="68"/>
      <c r="J55" s="68">
        <f t="shared" si="5"/>
        <v>10</v>
      </c>
      <c r="K55" s="68">
        <f t="shared" si="6"/>
        <v>50</v>
      </c>
      <c r="L55" s="68"/>
      <c r="M55" s="68"/>
      <c r="N55" s="68">
        <f t="shared" si="20"/>
        <v>10</v>
      </c>
      <c r="O55" s="68">
        <f t="shared" si="21"/>
        <v>50</v>
      </c>
      <c r="P55" s="68"/>
      <c r="Q55" s="68"/>
      <c r="R55" s="68">
        <f t="shared" si="22"/>
        <v>10</v>
      </c>
      <c r="S55" s="68">
        <f t="shared" si="23"/>
        <v>50</v>
      </c>
      <c r="T55" s="68"/>
      <c r="U55" s="68"/>
      <c r="V55" s="68">
        <f t="shared" si="7"/>
        <v>40</v>
      </c>
      <c r="W55" s="68">
        <f t="shared" si="8"/>
        <v>200</v>
      </c>
      <c r="X55" s="68"/>
      <c r="Y55" s="68"/>
    </row>
    <row r="56" spans="1:25" ht="25.5">
      <c r="A56" s="25">
        <v>35</v>
      </c>
      <c r="B56" s="56" t="s">
        <v>130</v>
      </c>
      <c r="C56" s="26" t="s">
        <v>86</v>
      </c>
      <c r="D56" s="60" t="s">
        <v>44</v>
      </c>
      <c r="E56" s="61"/>
      <c r="F56" s="68">
        <f t="shared" si="24"/>
        <v>0</v>
      </c>
      <c r="G56" s="68">
        <v>0</v>
      </c>
      <c r="H56" s="68"/>
      <c r="I56" s="68"/>
      <c r="J56" s="68">
        <f t="shared" si="5"/>
        <v>0</v>
      </c>
      <c r="K56" s="68">
        <f t="shared" si="6"/>
        <v>0</v>
      </c>
      <c r="L56" s="68"/>
      <c r="M56" s="68"/>
      <c r="N56" s="68">
        <f t="shared" si="20"/>
        <v>0</v>
      </c>
      <c r="O56" s="68">
        <f t="shared" si="21"/>
        <v>0</v>
      </c>
      <c r="P56" s="68"/>
      <c r="Q56" s="68"/>
      <c r="R56" s="68">
        <f t="shared" si="22"/>
        <v>0</v>
      </c>
      <c r="S56" s="68">
        <f t="shared" si="23"/>
        <v>0</v>
      </c>
      <c r="T56" s="68"/>
      <c r="U56" s="68"/>
      <c r="V56" s="68">
        <f t="shared" si="7"/>
        <v>0</v>
      </c>
      <c r="W56" s="68">
        <f t="shared" si="8"/>
        <v>0</v>
      </c>
      <c r="X56" s="68"/>
      <c r="Y56" s="68"/>
    </row>
    <row r="57" spans="1:25" ht="25.5">
      <c r="A57" s="25">
        <v>36</v>
      </c>
      <c r="B57" s="56" t="s">
        <v>131</v>
      </c>
      <c r="C57" s="26" t="s">
        <v>59</v>
      </c>
      <c r="D57" s="60" t="s">
        <v>51</v>
      </c>
      <c r="E57" s="61"/>
      <c r="F57" s="68">
        <f t="shared" si="24"/>
        <v>2000</v>
      </c>
      <c r="G57" s="68">
        <v>10000</v>
      </c>
      <c r="H57" s="68"/>
      <c r="I57" s="68"/>
      <c r="J57" s="68">
        <f t="shared" si="5"/>
        <v>2000</v>
      </c>
      <c r="K57" s="68">
        <f t="shared" si="6"/>
        <v>10000</v>
      </c>
      <c r="L57" s="68"/>
      <c r="M57" s="68"/>
      <c r="N57" s="68">
        <f t="shared" si="20"/>
        <v>2000</v>
      </c>
      <c r="O57" s="68">
        <f t="shared" si="21"/>
        <v>10000</v>
      </c>
      <c r="P57" s="68"/>
      <c r="Q57" s="68"/>
      <c r="R57" s="68">
        <f t="shared" si="22"/>
        <v>2000</v>
      </c>
      <c r="S57" s="68">
        <f t="shared" si="23"/>
        <v>10000</v>
      </c>
      <c r="T57" s="68"/>
      <c r="U57" s="68"/>
      <c r="V57" s="68">
        <f t="shared" si="7"/>
        <v>8000</v>
      </c>
      <c r="W57" s="68">
        <f t="shared" si="8"/>
        <v>40000</v>
      </c>
      <c r="X57" s="68"/>
      <c r="Y57" s="68"/>
    </row>
    <row r="58" spans="1:25" ht="15">
      <c r="A58" s="25">
        <v>37</v>
      </c>
      <c r="B58" s="56" t="s">
        <v>132</v>
      </c>
      <c r="C58" s="26" t="s">
        <v>52</v>
      </c>
      <c r="D58" s="60" t="s">
        <v>10</v>
      </c>
      <c r="E58" s="61"/>
      <c r="F58" s="68">
        <f t="shared" si="24"/>
        <v>0</v>
      </c>
      <c r="G58" s="68">
        <v>0</v>
      </c>
      <c r="H58" s="68"/>
      <c r="I58" s="68"/>
      <c r="J58" s="68">
        <f t="shared" si="5"/>
        <v>0</v>
      </c>
      <c r="K58" s="68">
        <f t="shared" si="6"/>
        <v>0</v>
      </c>
      <c r="L58" s="68"/>
      <c r="M58" s="68"/>
      <c r="N58" s="68">
        <f t="shared" si="20"/>
        <v>0</v>
      </c>
      <c r="O58" s="68">
        <f t="shared" si="21"/>
        <v>0</v>
      </c>
      <c r="P58" s="68"/>
      <c r="Q58" s="68"/>
      <c r="R58" s="68">
        <f t="shared" si="22"/>
        <v>0</v>
      </c>
      <c r="S58" s="68">
        <f t="shared" si="23"/>
        <v>0</v>
      </c>
      <c r="T58" s="68"/>
      <c r="U58" s="68"/>
      <c r="V58" s="68">
        <f t="shared" si="7"/>
        <v>0</v>
      </c>
      <c r="W58" s="68">
        <f t="shared" si="8"/>
        <v>0</v>
      </c>
      <c r="X58" s="68"/>
      <c r="Y58" s="68"/>
    </row>
    <row r="59" spans="1:25" ht="25.5">
      <c r="A59" s="25">
        <v>38</v>
      </c>
      <c r="B59" s="56" t="s">
        <v>133</v>
      </c>
      <c r="C59" s="26" t="s">
        <v>53</v>
      </c>
      <c r="D59" s="60" t="s">
        <v>10</v>
      </c>
      <c r="E59" s="61"/>
      <c r="F59" s="68">
        <f t="shared" si="24"/>
        <v>2000</v>
      </c>
      <c r="G59" s="68">
        <f>25000/2.5</f>
        <v>10000</v>
      </c>
      <c r="H59" s="68"/>
      <c r="I59" s="68"/>
      <c r="J59" s="68">
        <f t="shared" si="5"/>
        <v>2000</v>
      </c>
      <c r="K59" s="68">
        <f t="shared" si="6"/>
        <v>10000</v>
      </c>
      <c r="L59" s="68"/>
      <c r="M59" s="68"/>
      <c r="N59" s="68">
        <f t="shared" si="20"/>
        <v>2000</v>
      </c>
      <c r="O59" s="68">
        <f t="shared" si="21"/>
        <v>10000</v>
      </c>
      <c r="P59" s="68"/>
      <c r="Q59" s="68"/>
      <c r="R59" s="68">
        <f t="shared" si="22"/>
        <v>2000</v>
      </c>
      <c r="S59" s="68">
        <f t="shared" si="23"/>
        <v>10000</v>
      </c>
      <c r="T59" s="68"/>
      <c r="U59" s="68"/>
      <c r="V59" s="68">
        <f t="shared" si="7"/>
        <v>8000</v>
      </c>
      <c r="W59" s="68">
        <f t="shared" si="8"/>
        <v>40000</v>
      </c>
      <c r="X59" s="68"/>
      <c r="Y59" s="68"/>
    </row>
    <row r="60" spans="1:25" ht="15.75">
      <c r="A60" s="31"/>
      <c r="B60" s="32" t="s">
        <v>60</v>
      </c>
      <c r="C60" s="33"/>
      <c r="D60" s="38"/>
      <c r="E60" s="39"/>
      <c r="F60" s="68"/>
      <c r="G60" s="68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</row>
    <row r="61" spans="1:25" ht="15.75">
      <c r="A61" s="40"/>
      <c r="B61" s="84" t="s">
        <v>78</v>
      </c>
      <c r="C61" s="84"/>
      <c r="D61" s="43"/>
      <c r="E61" s="39"/>
      <c r="F61" s="68"/>
      <c r="G61" s="68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</row>
    <row r="62" spans="1:25" ht="15.75">
      <c r="A62" s="40"/>
      <c r="B62" s="84" t="s">
        <v>79</v>
      </c>
      <c r="C62" s="84"/>
      <c r="D62" s="43"/>
      <c r="E62" s="39"/>
      <c r="F62" s="68"/>
      <c r="G62" s="68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</row>
    <row r="63" spans="1:25" ht="15.75">
      <c r="A63" s="44"/>
      <c r="B63" s="45"/>
      <c r="C63" s="45"/>
      <c r="D63" s="46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1:26" s="19" customFormat="1" ht="15">
      <c r="A64" s="67"/>
      <c r="B64" s="70"/>
      <c r="C64" s="70"/>
      <c r="D64" s="71"/>
      <c r="E64" s="71"/>
      <c r="F64" s="70"/>
      <c r="G64" s="71"/>
      <c r="H64" s="71"/>
      <c r="I64" s="71"/>
      <c r="J64" s="71"/>
      <c r="K64" s="71"/>
      <c r="L64" s="71"/>
      <c r="M64" s="71"/>
      <c r="N64" s="71"/>
      <c r="O64" s="66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/>
    </row>
    <row r="65" spans="1:26" ht="15">
      <c r="A65" s="67"/>
      <c r="B65" s="70"/>
      <c r="C65" s="70"/>
      <c r="D65" s="71"/>
      <c r="E65" s="71"/>
      <c r="F65" s="70"/>
      <c r="G65" s="71"/>
      <c r="H65" s="71"/>
      <c r="I65" s="71"/>
      <c r="J65" s="71"/>
      <c r="K65" s="71"/>
      <c r="L65" s="71"/>
      <c r="N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/>
    </row>
    <row r="66" ht="15">
      <c r="A66" s="7"/>
    </row>
  </sheetData>
  <sheetProtection/>
  <mergeCells count="24">
    <mergeCell ref="A9:A11"/>
    <mergeCell ref="B9:B11"/>
    <mergeCell ref="C9:C11"/>
    <mergeCell ref="D9:D11"/>
    <mergeCell ref="E9:E11"/>
    <mergeCell ref="F9:I9"/>
    <mergeCell ref="V9:Y9"/>
    <mergeCell ref="F10:G10"/>
    <mergeCell ref="H10:I10"/>
    <mergeCell ref="J10:K10"/>
    <mergeCell ref="L10:M10"/>
    <mergeCell ref="N10:O10"/>
    <mergeCell ref="J9:M9"/>
    <mergeCell ref="N9:Q9"/>
    <mergeCell ref="B6:K6"/>
    <mergeCell ref="N6:Y6"/>
    <mergeCell ref="B62:C62"/>
    <mergeCell ref="P10:Q10"/>
    <mergeCell ref="R10:S10"/>
    <mergeCell ref="T10:U10"/>
    <mergeCell ref="V10:W10"/>
    <mergeCell ref="X10:Y10"/>
    <mergeCell ref="B61:C61"/>
    <mergeCell ref="R9:U9"/>
  </mergeCells>
  <printOptions/>
  <pageMargins left="0.33" right="0.2" top="0.25" bottom="0.25" header="0.31496062992126" footer="0.29"/>
  <pageSetup horizontalDpi="600" verticalDpi="600" orientation="portrait" paperSize="9" scale="52" r:id="rId1"/>
  <rowBreaks count="1" manualBreakCount="1">
    <brk id="66" max="24" man="1"/>
  </rowBreaks>
  <colBreaks count="1" manualBreakCount="1">
    <brk id="13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Octavian Mesea</cp:lastModifiedBy>
  <cp:lastPrinted>2022-09-09T07:51:51Z</cp:lastPrinted>
  <dcterms:created xsi:type="dcterms:W3CDTF">2016-11-16T09:48:38Z</dcterms:created>
  <dcterms:modified xsi:type="dcterms:W3CDTF">2022-10-04T08:06:03Z</dcterms:modified>
  <cp:category/>
  <cp:version/>
  <cp:contentType/>
  <cp:contentStatus/>
</cp:coreProperties>
</file>