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jocaru Alina\Documents\5-ACHIZITII\2022\PERIODICE\Tratamente 2022-2025\SEAP TRATAMENTE\SEAP-TRATAMENTE-CL-2022\"/>
    </mc:Choice>
  </mc:AlternateContent>
  <xr:revisionPtr revIDLastSave="0" documentId="8_{CC57F04F-8703-4B8D-91AF-24E8B74254C0}" xr6:coauthVersionLast="47" xr6:coauthVersionMax="47" xr10:uidLastSave="{00000000-0000-0000-0000-000000000000}"/>
  <bookViews>
    <workbookView xWindow="-120" yWindow="-120" windowWidth="24240" windowHeight="13140" activeTab="6" xr2:uid="{00000000-000D-0000-FFFF-FFFF00000000}"/>
  </bookViews>
  <sheets>
    <sheet name="Tratamente - SDN CL" sheetId="1" r:id="rId1"/>
    <sheet name="cel mai mic subsecv" sheetId="11" r:id="rId2"/>
    <sheet name="cel mai mare subsecv" sheetId="4" r:id="rId3"/>
    <sheet name="An 1" sheetId="10" r:id="rId4"/>
    <sheet name="An 2" sheetId="12" r:id="rId5"/>
    <sheet name="An 3" sheetId="13" r:id="rId6"/>
    <sheet name="An 4" sheetId="14" r:id="rId7"/>
  </sheets>
  <definedNames>
    <definedName name="_xlnm.Print_Area" localSheetId="3">'An 1'!$A$1:$J$31</definedName>
    <definedName name="_xlnm.Print_Area" localSheetId="4">'An 2'!$A$1:$J$35</definedName>
    <definedName name="_xlnm.Print_Area" localSheetId="5">'An 3'!$A$1:$J$30</definedName>
    <definedName name="_xlnm.Print_Area" localSheetId="6">'An 4'!$A$1:$J$30</definedName>
    <definedName name="_xlnm.Print_Area" localSheetId="2">'cel mai mare subsecv'!$A$1:$I$31</definedName>
    <definedName name="_xlnm.Print_Area" localSheetId="1">'cel mai mic subsecv'!$A$1:$I$30</definedName>
    <definedName name="_xlnm.Print_Area" localSheetId="0">'Tratamente - SDN CL'!$A$1:$S$28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4" l="1"/>
  <c r="H13" i="14"/>
  <c r="G12" i="14"/>
  <c r="G11" i="14"/>
  <c r="G13" i="14" s="1"/>
  <c r="H14" i="13"/>
  <c r="H13" i="13"/>
  <c r="G12" i="13"/>
  <c r="G11" i="13"/>
  <c r="G14" i="13" s="1"/>
  <c r="H14" i="12"/>
  <c r="H13" i="12"/>
  <c r="G12" i="12"/>
  <c r="G11" i="12"/>
  <c r="G14" i="12" s="1"/>
  <c r="S14" i="1"/>
  <c r="S13" i="1"/>
  <c r="Q14" i="1"/>
  <c r="Q13" i="1"/>
  <c r="O14" i="1"/>
  <c r="O13" i="1"/>
  <c r="G14" i="14" l="1"/>
  <c r="G13" i="13"/>
  <c r="G13" i="12"/>
  <c r="H16" i="14"/>
  <c r="H15" i="14"/>
  <c r="H18" i="14"/>
  <c r="J13" i="14"/>
  <c r="J17" i="14" s="1"/>
  <c r="J12" i="14"/>
  <c r="J16" i="14" s="1"/>
  <c r="I12" i="14"/>
  <c r="I16" i="14" s="1"/>
  <c r="G16" i="14"/>
  <c r="J11" i="14"/>
  <c r="J15" i="14" s="1"/>
  <c r="I11" i="14"/>
  <c r="I15" i="14" s="1"/>
  <c r="H18" i="13"/>
  <c r="H16" i="13"/>
  <c r="G16" i="13"/>
  <c r="H15" i="13"/>
  <c r="J14" i="13"/>
  <c r="J18" i="13" s="1"/>
  <c r="H17" i="13"/>
  <c r="J12" i="13"/>
  <c r="J16" i="13" s="1"/>
  <c r="I12" i="13"/>
  <c r="I16" i="13" s="1"/>
  <c r="J11" i="13"/>
  <c r="J15" i="13" s="1"/>
  <c r="H16" i="12"/>
  <c r="H15" i="12"/>
  <c r="H18" i="12"/>
  <c r="H17" i="12"/>
  <c r="J12" i="12"/>
  <c r="J16" i="12" s="1"/>
  <c r="I12" i="12"/>
  <c r="I16" i="12" s="1"/>
  <c r="J11" i="12"/>
  <c r="J15" i="12" s="1"/>
  <c r="G16" i="10"/>
  <c r="H16" i="10"/>
  <c r="I12" i="10"/>
  <c r="I16" i="10" s="1"/>
  <c r="J12" i="10"/>
  <c r="J16" i="10" s="1"/>
  <c r="H16" i="4"/>
  <c r="I12" i="4"/>
  <c r="I16" i="4" s="1"/>
  <c r="M16" i="1"/>
  <c r="O16" i="1"/>
  <c r="Q16" i="1"/>
  <c r="S16" i="1"/>
  <c r="R12" i="1"/>
  <c r="R16" i="1" s="1"/>
  <c r="P12" i="1"/>
  <c r="P16" i="1" s="1"/>
  <c r="N12" i="1"/>
  <c r="N16" i="1" s="1"/>
  <c r="L12" i="1"/>
  <c r="L16" i="1" s="1"/>
  <c r="I12" i="1"/>
  <c r="K12" i="1" s="1"/>
  <c r="Q17" i="1"/>
  <c r="S17" i="1"/>
  <c r="S15" i="1"/>
  <c r="Q15" i="1"/>
  <c r="O15" i="1"/>
  <c r="M15" i="1"/>
  <c r="O17" i="1"/>
  <c r="M13" i="1"/>
  <c r="I13" i="1" s="1"/>
  <c r="K13" i="1" s="1"/>
  <c r="H15" i="4"/>
  <c r="I13" i="4"/>
  <c r="I17" i="4" s="1"/>
  <c r="L18" i="10"/>
  <c r="L15" i="10"/>
  <c r="H15" i="10"/>
  <c r="L14" i="10"/>
  <c r="H17" i="10"/>
  <c r="K11" i="10"/>
  <c r="L11" i="10" s="1"/>
  <c r="J11" i="10"/>
  <c r="J15" i="10" s="1"/>
  <c r="G15" i="10"/>
  <c r="H18" i="4"/>
  <c r="I11" i="1"/>
  <c r="Q18" i="1"/>
  <c r="P11" i="1"/>
  <c r="P14" i="1" s="1"/>
  <c r="P18" i="1" s="1"/>
  <c r="K18" i="4"/>
  <c r="K15" i="4"/>
  <c r="K14" i="4"/>
  <c r="J11" i="4"/>
  <c r="K11" i="4" s="1"/>
  <c r="I11" i="4"/>
  <c r="I15" i="4" s="1"/>
  <c r="H16" i="1" l="1"/>
  <c r="J16" i="1" s="1"/>
  <c r="I16" i="1"/>
  <c r="K16" i="1" s="1"/>
  <c r="J14" i="12"/>
  <c r="J18" i="12" s="1"/>
  <c r="G16" i="12"/>
  <c r="J13" i="12"/>
  <c r="J17" i="12" s="1"/>
  <c r="J19" i="12" s="1"/>
  <c r="G18" i="14"/>
  <c r="I14" i="14"/>
  <c r="I18" i="14" s="1"/>
  <c r="H17" i="14"/>
  <c r="J14" i="14"/>
  <c r="J18" i="14" s="1"/>
  <c r="J19" i="14" s="1"/>
  <c r="G15" i="14"/>
  <c r="I14" i="13"/>
  <c r="I18" i="13" s="1"/>
  <c r="G18" i="13"/>
  <c r="I11" i="13"/>
  <c r="I15" i="13" s="1"/>
  <c r="G15" i="13"/>
  <c r="J13" i="13"/>
  <c r="J17" i="13" s="1"/>
  <c r="J19" i="13" s="1"/>
  <c r="G18" i="12"/>
  <c r="I14" i="12"/>
  <c r="I18" i="12" s="1"/>
  <c r="I11" i="12"/>
  <c r="I15" i="12" s="1"/>
  <c r="G15" i="12"/>
  <c r="J14" i="10"/>
  <c r="J18" i="10" s="1"/>
  <c r="J13" i="10"/>
  <c r="J17" i="10" s="1"/>
  <c r="H18" i="10"/>
  <c r="H17" i="4"/>
  <c r="H12" i="1"/>
  <c r="J12" i="1" s="1"/>
  <c r="P15" i="1"/>
  <c r="M17" i="1"/>
  <c r="I17" i="1" s="1"/>
  <c r="K17" i="1" s="1"/>
  <c r="P13" i="1"/>
  <c r="P17" i="1" s="1"/>
  <c r="I11" i="10"/>
  <c r="I15" i="10" s="1"/>
  <c r="I14" i="4"/>
  <c r="I18" i="4" s="1"/>
  <c r="I19" i="4" s="1"/>
  <c r="S18" i="1"/>
  <c r="O18" i="1"/>
  <c r="M14" i="1"/>
  <c r="M18" i="1" s="1"/>
  <c r="R11" i="1"/>
  <c r="R15" i="1" s="1"/>
  <c r="N11" i="1"/>
  <c r="N15" i="1" s="1"/>
  <c r="L11" i="1"/>
  <c r="K11" i="1"/>
  <c r="J19" i="10" l="1"/>
  <c r="G17" i="14"/>
  <c r="I13" i="14"/>
  <c r="I17" i="14" s="1"/>
  <c r="I19" i="14" s="1"/>
  <c r="G17" i="13"/>
  <c r="I13" i="13"/>
  <c r="I17" i="13" s="1"/>
  <c r="I19" i="13" s="1"/>
  <c r="G17" i="12"/>
  <c r="I13" i="12"/>
  <c r="I17" i="12" s="1"/>
  <c r="I19" i="12" s="1"/>
  <c r="L15" i="1"/>
  <c r="L13" i="1"/>
  <c r="L17" i="1" s="1"/>
  <c r="N14" i="1"/>
  <c r="N18" i="1" s="1"/>
  <c r="N13" i="1"/>
  <c r="N17" i="1" s="1"/>
  <c r="R14" i="1"/>
  <c r="R18" i="1" s="1"/>
  <c r="R13" i="1"/>
  <c r="R17" i="1" s="1"/>
  <c r="I15" i="1"/>
  <c r="K15" i="1" s="1"/>
  <c r="L14" i="1"/>
  <c r="H11" i="1"/>
  <c r="J11" i="1" s="1"/>
  <c r="I14" i="1"/>
  <c r="K14" i="1" s="1"/>
  <c r="I14" i="10"/>
  <c r="I18" i="10" s="1"/>
  <c r="G18" i="10"/>
  <c r="I13" i="10"/>
  <c r="I17" i="10" s="1"/>
  <c r="G17" i="10"/>
  <c r="I19" i="10" l="1"/>
  <c r="H17" i="1"/>
  <c r="J17" i="1" s="1"/>
  <c r="H14" i="1"/>
  <c r="J14" i="1" s="1"/>
  <c r="L18" i="1"/>
  <c r="H13" i="1"/>
  <c r="J13" i="1" s="1"/>
  <c r="I18" i="1"/>
  <c r="K18" i="1" s="1"/>
  <c r="K19" i="1" s="1"/>
  <c r="H15" i="1"/>
  <c r="J15" i="1" s="1"/>
  <c r="H18" i="1"/>
  <c r="J18" i="1" s="1"/>
  <c r="J19" i="1" l="1"/>
  <c r="I13" i="11" l="1"/>
  <c r="I17" i="11" s="1"/>
  <c r="H17" i="11"/>
  <c r="H16" i="11"/>
  <c r="I14" i="11"/>
  <c r="I18" i="11" s="1"/>
  <c r="H18" i="11"/>
  <c r="I12" i="11"/>
  <c r="I16" i="11" s="1"/>
  <c r="I11" i="11"/>
  <c r="I15" i="11" s="1"/>
  <c r="H15" i="11"/>
  <c r="I19" i="11" l="1"/>
</calcChain>
</file>

<file path=xl/sharedStrings.xml><?xml version="1.0" encoding="utf-8"?>
<sst xmlns="http://schemas.openxmlformats.org/spreadsheetml/2006/main" count="214" uniqueCount="60">
  <si>
    <t>D.R.D.P. CONSTANTA</t>
  </si>
  <si>
    <t xml:space="preserve"> </t>
  </si>
  <si>
    <t>Lot</t>
  </si>
  <si>
    <t>Tipul lucrarii</t>
  </si>
  <si>
    <t>Sectoare de drumrui/ Autostrazi, DN  - pozitie km</t>
  </si>
  <si>
    <t>Tipuri lucrari de executat</t>
  </si>
  <si>
    <t>PU</t>
  </si>
  <si>
    <t>Din care cantitati (mp) defalcate pe ani</t>
  </si>
  <si>
    <t>Min</t>
  </si>
  <si>
    <t>Max</t>
  </si>
  <si>
    <t>Anul  1</t>
  </si>
  <si>
    <t>Anul  2</t>
  </si>
  <si>
    <t>Anul  3</t>
  </si>
  <si>
    <t>5=9+11+13</t>
  </si>
  <si>
    <t>6=10+12+14</t>
  </si>
  <si>
    <t>7=4*5</t>
  </si>
  <si>
    <t>8=4*6</t>
  </si>
  <si>
    <t>lucrare propriu zisa</t>
  </si>
  <si>
    <t>marcaje rutiere in strat subtire</t>
  </si>
  <si>
    <t>total lucrare</t>
  </si>
  <si>
    <t>ANEXA 1</t>
  </si>
  <si>
    <t>Anexa 1.1</t>
  </si>
  <si>
    <t>Cel mai mic contract Subsecvent</t>
  </si>
  <si>
    <t>Cantitate (mp)</t>
  </si>
  <si>
    <t>Valoare (lei fara TVA)</t>
  </si>
  <si>
    <t>Anexa 1.2</t>
  </si>
  <si>
    <t>Cel mai mare contract Subsecvent</t>
  </si>
  <si>
    <t>Anexa 2.1</t>
  </si>
  <si>
    <t>Cantitati anul 1</t>
  </si>
  <si>
    <t>Valori anul 1</t>
  </si>
  <si>
    <t>min</t>
  </si>
  <si>
    <t>max</t>
  </si>
  <si>
    <t>Cantitati anul 3</t>
  </si>
  <si>
    <t>Valori anul 3</t>
  </si>
  <si>
    <t>Anexa 2.3</t>
  </si>
  <si>
    <t>Anexa 2.2</t>
  </si>
  <si>
    <t>Cantitati anul 2</t>
  </si>
  <si>
    <t>Valori anul 2</t>
  </si>
  <si>
    <t>Anul  4</t>
  </si>
  <si>
    <t>Anexa 2.4</t>
  </si>
  <si>
    <t>frezare marcaje rutiere</t>
  </si>
  <si>
    <t>Cantitati anul 4</t>
  </si>
  <si>
    <t>Valori anul 4</t>
  </si>
  <si>
    <t>Cantitati (mp) pentru 4 ani</t>
  </si>
  <si>
    <t>Valori (lei ) pentru 4 ani</t>
  </si>
  <si>
    <t>pregatire strat suport
plombari MAS16</t>
  </si>
  <si>
    <t>Sectoare de drumrui/ Autostrazi,
 DN - pozitie km</t>
  </si>
  <si>
    <t>Total  SDN Calarasi</t>
  </si>
  <si>
    <t>DRDP Constanta /
 SDN Calarasi</t>
  </si>
  <si>
    <t>SDN CALARASI</t>
  </si>
  <si>
    <t>LISTA DE CANTITATI  - ACORD CADRU TRATAMENTE BITUMINOASE EXECUTATE LA RECE - minim si maxim  - 4 ani</t>
  </si>
  <si>
    <t>CANTITATI  CEL MAI MIC CONTRACT SUBSECVENT - TRATAMENTE BITUMINOASE EXECUTATE LA RECE</t>
  </si>
  <si>
    <t>CANTITATI  CEL MAI MARE CONTRACT SUBSECVENT - TRATAMENTE BITUMINOASE EXECUTATE LA RECE</t>
  </si>
  <si>
    <t>LISTA DE CANTITATI  - ACORD CADRU TRATAMENTE BITUMINOASE EXECUTATE LA RECE  - minim si maxim  - anul 1</t>
  </si>
  <si>
    <t>LISTA DE CANTITATI  - ACORD CADRU TRATAMENTE BITUMINOASE EXECUTATE LA RECE  - minim si maxim  - anul 2</t>
  </si>
  <si>
    <t>LISTA DE CANTITATI  - ACORD CADRU TRATAMENTE BITUMINOASE EXECUTATE LA RECE  - minim si maxim  - anul 3</t>
  </si>
  <si>
    <t>LISTA DE CANTITATI  - ACORD CADRU TRATAMENTE BITUMINOASE EXECUTATE LA RECE  - minim si maxim  - anul 4</t>
  </si>
  <si>
    <t>Tratamente bituminoase executate la rece</t>
  </si>
  <si>
    <t>DRUMURILE NATIONALE de pe raza judetului CĂLĂRAȘI din administrarea SDN CĂLĂRAȘI</t>
  </si>
  <si>
    <t>Sectoare de drumuri/ Autostrazi, DN  - pozitie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</si>
</sst>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1" fillId="0" borderId="2" xfId="0" applyNumberFormat="1" applyFont="1" applyBorder="1"/>
    <xf numFmtId="4" fontId="1" fillId="0" borderId="6" xfId="0" applyNumberFormat="1" applyFont="1" applyBorder="1"/>
    <xf numFmtId="0" fontId="3" fillId="0" borderId="8" xfId="0" applyFont="1" applyBorder="1" applyAlignment="1">
      <alignment horizontal="center" vertical="center" wrapText="1"/>
    </xf>
    <xf numFmtId="4" fontId="1" fillId="0" borderId="12" xfId="0" applyNumberFormat="1" applyFont="1" applyBorder="1"/>
    <xf numFmtId="4" fontId="1" fillId="0" borderId="23" xfId="0" applyNumberFormat="1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/>
    <xf numFmtId="0" fontId="6" fillId="0" borderId="0" xfId="0" applyFont="1" applyFill="1"/>
    <xf numFmtId="0" fontId="3" fillId="0" borderId="2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1" fillId="0" borderId="20" xfId="0" applyNumberFormat="1" applyFont="1" applyBorder="1"/>
    <xf numFmtId="4" fontId="1" fillId="0" borderId="2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1" xfId="0" applyNumberFormat="1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4" fontId="1" fillId="0" borderId="8" xfId="0" applyNumberFormat="1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opLeftCell="A7" zoomScaleNormal="100" workbookViewId="0">
      <selection activeCell="G11" sqref="G11:G19"/>
    </sheetView>
  </sheetViews>
  <sheetFormatPr defaultRowHeight="15" x14ac:dyDescent="0.25"/>
  <cols>
    <col min="1" max="1" width="3.140625" customWidth="1"/>
    <col min="2" max="2" width="8" customWidth="1"/>
    <col min="3" max="3" width="13.42578125" customWidth="1"/>
    <col min="4" max="4" width="8.5703125" customWidth="1"/>
    <col min="5" max="5" width="10.5703125" customWidth="1"/>
    <col min="6" max="6" width="20.5703125" customWidth="1"/>
    <col min="7" max="7" width="8.5703125" customWidth="1"/>
    <col min="8" max="8" width="11.140625" customWidth="1"/>
    <col min="9" max="9" width="15.140625" customWidth="1"/>
    <col min="10" max="10" width="11.7109375" customWidth="1"/>
    <col min="11" max="11" width="12.5703125" customWidth="1"/>
    <col min="13" max="13" width="10.140625" bestFit="1" customWidth="1"/>
    <col min="15" max="15" width="10.140625" bestFit="1" customWidth="1"/>
    <col min="16" max="17" width="10.140625" customWidth="1"/>
    <col min="19" max="19" width="10.140625" bestFit="1" customWidth="1"/>
  </cols>
  <sheetData>
    <row r="1" spans="1:19" x14ac:dyDescent="0.25">
      <c r="A1" s="1" t="s">
        <v>0</v>
      </c>
    </row>
    <row r="2" spans="1:19" x14ac:dyDescent="0.25">
      <c r="A2" s="1" t="s">
        <v>49</v>
      </c>
      <c r="E2" s="1" t="s">
        <v>1</v>
      </c>
    </row>
    <row r="3" spans="1:19" x14ac:dyDescent="0.25">
      <c r="A3" s="1"/>
      <c r="E3" s="1"/>
    </row>
    <row r="4" spans="1:19" ht="15.75" x14ac:dyDescent="0.25">
      <c r="A4" s="1"/>
      <c r="D4" s="80" t="s">
        <v>50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9" x14ac:dyDescent="0.25">
      <c r="A5" s="1"/>
      <c r="C5" s="1"/>
    </row>
    <row r="6" spans="1:19" x14ac:dyDescent="0.25">
      <c r="N6" t="s">
        <v>20</v>
      </c>
    </row>
    <row r="7" spans="1:19" ht="24.75" customHeight="1" x14ac:dyDescent="0.25">
      <c r="B7" s="69" t="s">
        <v>2</v>
      </c>
      <c r="C7" s="83" t="s">
        <v>3</v>
      </c>
      <c r="D7" s="88" t="s">
        <v>46</v>
      </c>
      <c r="E7" s="89"/>
      <c r="F7" s="83" t="s">
        <v>5</v>
      </c>
      <c r="G7" s="81" t="s">
        <v>6</v>
      </c>
      <c r="H7" s="83" t="s">
        <v>43</v>
      </c>
      <c r="I7" s="83"/>
      <c r="J7" s="83" t="s">
        <v>44</v>
      </c>
      <c r="K7" s="83"/>
      <c r="L7" s="69" t="s">
        <v>7</v>
      </c>
      <c r="M7" s="69"/>
      <c r="N7" s="69"/>
      <c r="O7" s="69"/>
      <c r="P7" s="69"/>
      <c r="Q7" s="69"/>
      <c r="R7" s="69"/>
      <c r="S7" s="69"/>
    </row>
    <row r="8" spans="1:19" x14ac:dyDescent="0.25">
      <c r="B8" s="69"/>
      <c r="C8" s="83"/>
      <c r="D8" s="90"/>
      <c r="E8" s="91"/>
      <c r="F8" s="83"/>
      <c r="G8" s="82"/>
      <c r="H8" s="69" t="s">
        <v>8</v>
      </c>
      <c r="I8" s="69" t="s">
        <v>9</v>
      </c>
      <c r="J8" s="69" t="s">
        <v>8</v>
      </c>
      <c r="K8" s="69" t="s">
        <v>9</v>
      </c>
      <c r="L8" s="69" t="s">
        <v>10</v>
      </c>
      <c r="M8" s="69"/>
      <c r="N8" s="69" t="s">
        <v>11</v>
      </c>
      <c r="O8" s="69"/>
      <c r="P8" s="69" t="s">
        <v>12</v>
      </c>
      <c r="Q8" s="69"/>
      <c r="R8" s="85" t="s">
        <v>38</v>
      </c>
      <c r="S8" s="69"/>
    </row>
    <row r="9" spans="1:19" ht="15.75" thickBot="1" x14ac:dyDescent="0.3">
      <c r="B9" s="84"/>
      <c r="C9" s="81"/>
      <c r="D9" s="90"/>
      <c r="E9" s="91"/>
      <c r="F9" s="81"/>
      <c r="G9" s="82"/>
      <c r="H9" s="84"/>
      <c r="I9" s="84"/>
      <c r="J9" s="84"/>
      <c r="K9" s="84"/>
      <c r="L9" s="60" t="s">
        <v>8</v>
      </c>
      <c r="M9" s="60" t="s">
        <v>9</v>
      </c>
      <c r="N9" s="60" t="s">
        <v>8</v>
      </c>
      <c r="O9" s="60" t="s">
        <v>9</v>
      </c>
      <c r="P9" s="60" t="s">
        <v>8</v>
      </c>
      <c r="Q9" s="60" t="s">
        <v>9</v>
      </c>
      <c r="R9" s="60" t="s">
        <v>8</v>
      </c>
      <c r="S9" s="60" t="s">
        <v>9</v>
      </c>
    </row>
    <row r="10" spans="1:19" ht="15.75" thickBot="1" x14ac:dyDescent="0.3">
      <c r="B10" s="3">
        <v>0</v>
      </c>
      <c r="C10" s="3">
        <v>1</v>
      </c>
      <c r="D10" s="86">
        <v>2</v>
      </c>
      <c r="E10" s="87"/>
      <c r="F10" s="3">
        <v>3</v>
      </c>
      <c r="G10" s="3">
        <v>4</v>
      </c>
      <c r="H10" s="3" t="s">
        <v>13</v>
      </c>
      <c r="I10" s="3" t="s">
        <v>14</v>
      </c>
      <c r="J10" s="3" t="s">
        <v>15</v>
      </c>
      <c r="K10" s="3" t="s">
        <v>16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63">
        <v>16</v>
      </c>
    </row>
    <row r="11" spans="1:19" ht="35.1" customHeight="1" x14ac:dyDescent="0.25">
      <c r="B11" s="72" t="s">
        <v>48</v>
      </c>
      <c r="C11" s="70" t="s">
        <v>57</v>
      </c>
      <c r="D11" s="74" t="s">
        <v>58</v>
      </c>
      <c r="E11" s="75"/>
      <c r="F11" s="4" t="s">
        <v>17</v>
      </c>
      <c r="G11" s="4"/>
      <c r="H11" s="5">
        <f t="shared" ref="H11:I18" si="0">L11+N11+R11+P11</f>
        <v>28000</v>
      </c>
      <c r="I11" s="5">
        <f t="shared" si="0"/>
        <v>280000</v>
      </c>
      <c r="J11" s="5">
        <f t="shared" ref="J11:J18" si="1">G11*H11</f>
        <v>0</v>
      </c>
      <c r="K11" s="5">
        <f t="shared" ref="K11:K18" si="2">G11*I11</f>
        <v>0</v>
      </c>
      <c r="L11" s="5">
        <f>M11*10%</f>
        <v>7000</v>
      </c>
      <c r="M11" s="5">
        <v>70000</v>
      </c>
      <c r="N11" s="5">
        <f>O11*10%</f>
        <v>7000</v>
      </c>
      <c r="O11" s="5">
        <v>70000</v>
      </c>
      <c r="P11" s="5">
        <f>Q11*10%</f>
        <v>7000</v>
      </c>
      <c r="Q11" s="5">
        <v>70000</v>
      </c>
      <c r="R11" s="5">
        <f>S11*10%</f>
        <v>7000</v>
      </c>
      <c r="S11" s="5">
        <v>70000</v>
      </c>
    </row>
    <row r="12" spans="1:19" ht="35.1" customHeight="1" x14ac:dyDescent="0.25">
      <c r="B12" s="73"/>
      <c r="C12" s="71"/>
      <c r="D12" s="76"/>
      <c r="E12" s="77"/>
      <c r="F12" s="59" t="s">
        <v>45</v>
      </c>
      <c r="G12" s="8"/>
      <c r="H12" s="5">
        <f t="shared" si="0"/>
        <v>4200</v>
      </c>
      <c r="I12" s="5">
        <f t="shared" si="0"/>
        <v>42000</v>
      </c>
      <c r="J12" s="5">
        <f t="shared" si="1"/>
        <v>0</v>
      </c>
      <c r="K12" s="5">
        <f t="shared" si="2"/>
        <v>0</v>
      </c>
      <c r="L12" s="5">
        <f>M12*10%</f>
        <v>1050</v>
      </c>
      <c r="M12" s="9">
        <v>10500</v>
      </c>
      <c r="N12" s="5">
        <f>O12*10%</f>
        <v>1050</v>
      </c>
      <c r="O12" s="9">
        <v>10500</v>
      </c>
      <c r="P12" s="5">
        <f>Q12*10%</f>
        <v>1050</v>
      </c>
      <c r="Q12" s="9">
        <v>10500</v>
      </c>
      <c r="R12" s="5">
        <f>S12*10%</f>
        <v>1050</v>
      </c>
      <c r="S12" s="9">
        <v>10500</v>
      </c>
    </row>
    <row r="13" spans="1:19" ht="35.1" customHeight="1" x14ac:dyDescent="0.25">
      <c r="B13" s="73"/>
      <c r="C13" s="71"/>
      <c r="D13" s="76"/>
      <c r="E13" s="77"/>
      <c r="F13" s="59" t="s">
        <v>40</v>
      </c>
      <c r="G13" s="8"/>
      <c r="H13" s="5">
        <f t="shared" si="0"/>
        <v>1792</v>
      </c>
      <c r="I13" s="5">
        <f t="shared" si="0"/>
        <v>17920</v>
      </c>
      <c r="J13" s="5">
        <f t="shared" si="1"/>
        <v>0</v>
      </c>
      <c r="K13" s="5">
        <f t="shared" si="2"/>
        <v>0</v>
      </c>
      <c r="L13" s="9">
        <f t="shared" ref="L13:R13" si="3">L11*0.064</f>
        <v>448</v>
      </c>
      <c r="M13" s="9">
        <f t="shared" si="3"/>
        <v>4480</v>
      </c>
      <c r="N13" s="9">
        <f t="shared" si="3"/>
        <v>448</v>
      </c>
      <c r="O13" s="9">
        <f t="shared" ref="O13" si="4">O11*0.064</f>
        <v>4480</v>
      </c>
      <c r="P13" s="9">
        <f t="shared" si="3"/>
        <v>448</v>
      </c>
      <c r="Q13" s="9">
        <f t="shared" ref="Q13" si="5">Q11*0.064</f>
        <v>4480</v>
      </c>
      <c r="R13" s="9">
        <f t="shared" si="3"/>
        <v>448</v>
      </c>
      <c r="S13" s="9">
        <f t="shared" ref="S13" si="6">S11*0.064</f>
        <v>4480</v>
      </c>
    </row>
    <row r="14" spans="1:19" ht="35.1" customHeight="1" thickBot="1" x14ac:dyDescent="0.3">
      <c r="B14" s="73"/>
      <c r="C14" s="71"/>
      <c r="D14" s="78"/>
      <c r="E14" s="79"/>
      <c r="F14" s="7" t="s">
        <v>18</v>
      </c>
      <c r="G14" s="8"/>
      <c r="H14" s="9">
        <f t="shared" si="0"/>
        <v>1792</v>
      </c>
      <c r="I14" s="9">
        <f t="shared" si="0"/>
        <v>17920</v>
      </c>
      <c r="J14" s="9">
        <f t="shared" si="1"/>
        <v>0</v>
      </c>
      <c r="K14" s="9">
        <f t="shared" si="2"/>
        <v>0</v>
      </c>
      <c r="L14" s="9">
        <f t="shared" ref="L14:R14" si="7">L11*0.064</f>
        <v>448</v>
      </c>
      <c r="M14" s="9">
        <f t="shared" si="7"/>
        <v>4480</v>
      </c>
      <c r="N14" s="9">
        <f t="shared" si="7"/>
        <v>448</v>
      </c>
      <c r="O14" s="9">
        <f t="shared" ref="O14" si="8">O11*0.064</f>
        <v>4480</v>
      </c>
      <c r="P14" s="9">
        <f t="shared" si="7"/>
        <v>448</v>
      </c>
      <c r="Q14" s="9">
        <f t="shared" ref="Q14" si="9">Q11*0.064</f>
        <v>4480</v>
      </c>
      <c r="R14" s="9">
        <f t="shared" si="7"/>
        <v>448</v>
      </c>
      <c r="S14" s="9">
        <f t="shared" ref="S14" si="10">S11*0.064</f>
        <v>4480</v>
      </c>
    </row>
    <row r="15" spans="1:19" ht="19.5" customHeight="1" x14ac:dyDescent="0.25">
      <c r="B15" s="67" t="s">
        <v>47</v>
      </c>
      <c r="C15" s="67"/>
      <c r="D15" s="67"/>
      <c r="E15" s="67"/>
      <c r="F15" s="57" t="s">
        <v>17</v>
      </c>
      <c r="G15" s="57"/>
      <c r="H15" s="39">
        <f t="shared" si="0"/>
        <v>28000</v>
      </c>
      <c r="I15" s="39">
        <f t="shared" si="0"/>
        <v>280000</v>
      </c>
      <c r="J15" s="39">
        <f t="shared" si="1"/>
        <v>0</v>
      </c>
      <c r="K15" s="39">
        <f t="shared" si="2"/>
        <v>0</v>
      </c>
      <c r="L15" s="39">
        <f t="shared" ref="L15:S16" si="11">L11</f>
        <v>7000</v>
      </c>
      <c r="M15" s="39">
        <f t="shared" si="11"/>
        <v>70000</v>
      </c>
      <c r="N15" s="39">
        <f t="shared" si="11"/>
        <v>7000</v>
      </c>
      <c r="O15" s="39">
        <f t="shared" si="11"/>
        <v>70000</v>
      </c>
      <c r="P15" s="39">
        <f t="shared" si="11"/>
        <v>7000</v>
      </c>
      <c r="Q15" s="39">
        <f t="shared" si="11"/>
        <v>70000</v>
      </c>
      <c r="R15" s="39">
        <f t="shared" si="11"/>
        <v>7000</v>
      </c>
      <c r="S15" s="39">
        <f t="shared" si="11"/>
        <v>70000</v>
      </c>
    </row>
    <row r="16" spans="1:19" ht="33.75" customHeight="1" x14ac:dyDescent="0.25">
      <c r="B16" s="68"/>
      <c r="C16" s="68"/>
      <c r="D16" s="68"/>
      <c r="E16" s="68"/>
      <c r="F16" s="62" t="s">
        <v>45</v>
      </c>
      <c r="G16" s="60"/>
      <c r="H16" s="40">
        <f t="shared" si="0"/>
        <v>4200</v>
      </c>
      <c r="I16" s="40">
        <f t="shared" si="0"/>
        <v>42000</v>
      </c>
      <c r="J16" s="40">
        <f t="shared" si="1"/>
        <v>0</v>
      </c>
      <c r="K16" s="40">
        <f t="shared" si="2"/>
        <v>0</v>
      </c>
      <c r="L16" s="40">
        <f t="shared" si="11"/>
        <v>1050</v>
      </c>
      <c r="M16" s="40">
        <f t="shared" si="11"/>
        <v>10500</v>
      </c>
      <c r="N16" s="40">
        <f t="shared" si="11"/>
        <v>1050</v>
      </c>
      <c r="O16" s="40">
        <f t="shared" si="11"/>
        <v>10500</v>
      </c>
      <c r="P16" s="40">
        <f t="shared" si="11"/>
        <v>1050</v>
      </c>
      <c r="Q16" s="40">
        <f t="shared" si="11"/>
        <v>10500</v>
      </c>
      <c r="R16" s="40">
        <f t="shared" si="11"/>
        <v>1050</v>
      </c>
      <c r="S16" s="40">
        <f t="shared" si="11"/>
        <v>10500</v>
      </c>
    </row>
    <row r="17" spans="2:19" ht="30" customHeight="1" x14ac:dyDescent="0.25">
      <c r="B17" s="69"/>
      <c r="C17" s="69"/>
      <c r="D17" s="69"/>
      <c r="E17" s="69"/>
      <c r="F17" s="61" t="s">
        <v>40</v>
      </c>
      <c r="G17" s="58"/>
      <c r="H17" s="41">
        <f t="shared" si="0"/>
        <v>1792</v>
      </c>
      <c r="I17" s="41">
        <f t="shared" si="0"/>
        <v>17920</v>
      </c>
      <c r="J17" s="41">
        <f t="shared" si="1"/>
        <v>0</v>
      </c>
      <c r="K17" s="41">
        <f t="shared" si="2"/>
        <v>0</v>
      </c>
      <c r="L17" s="41">
        <f>L13</f>
        <v>448</v>
      </c>
      <c r="M17" s="41">
        <f t="shared" ref="M17:S17" si="12">M13</f>
        <v>4480</v>
      </c>
      <c r="N17" s="41">
        <f t="shared" si="12"/>
        <v>448</v>
      </c>
      <c r="O17" s="41">
        <f t="shared" si="12"/>
        <v>4480</v>
      </c>
      <c r="P17" s="41">
        <f t="shared" si="12"/>
        <v>448</v>
      </c>
      <c r="Q17" s="41">
        <f t="shared" si="12"/>
        <v>4480</v>
      </c>
      <c r="R17" s="41">
        <f t="shared" si="12"/>
        <v>448</v>
      </c>
      <c r="S17" s="41">
        <f t="shared" si="12"/>
        <v>4480</v>
      </c>
    </row>
    <row r="18" spans="2:19" ht="34.5" customHeight="1" x14ac:dyDescent="0.25">
      <c r="B18" s="69"/>
      <c r="C18" s="69"/>
      <c r="D18" s="69"/>
      <c r="E18" s="69"/>
      <c r="F18" s="13" t="s">
        <v>18</v>
      </c>
      <c r="G18" s="58"/>
      <c r="H18" s="41">
        <f t="shared" si="0"/>
        <v>1792</v>
      </c>
      <c r="I18" s="41">
        <f t="shared" si="0"/>
        <v>17920</v>
      </c>
      <c r="J18" s="41">
        <f t="shared" si="1"/>
        <v>0</v>
      </c>
      <c r="K18" s="41">
        <f t="shared" si="2"/>
        <v>0</v>
      </c>
      <c r="L18" s="41">
        <f>L14</f>
        <v>448</v>
      </c>
      <c r="M18" s="41">
        <f>M14</f>
        <v>4480</v>
      </c>
      <c r="N18" s="41">
        <f t="shared" ref="N18:S18" si="13">N14</f>
        <v>448</v>
      </c>
      <c r="O18" s="41">
        <f t="shared" si="13"/>
        <v>4480</v>
      </c>
      <c r="P18" s="41">
        <f t="shared" si="13"/>
        <v>448</v>
      </c>
      <c r="Q18" s="41">
        <f t="shared" si="13"/>
        <v>4480</v>
      </c>
      <c r="R18" s="41">
        <f t="shared" si="13"/>
        <v>448</v>
      </c>
      <c r="S18" s="41">
        <f t="shared" si="13"/>
        <v>4480</v>
      </c>
    </row>
    <row r="19" spans="2:19" ht="29.25" customHeight="1" x14ac:dyDescent="0.25">
      <c r="B19" s="69"/>
      <c r="C19" s="69"/>
      <c r="D19" s="69"/>
      <c r="E19" s="69"/>
      <c r="F19" s="13" t="s">
        <v>19</v>
      </c>
      <c r="G19" s="58"/>
      <c r="H19" s="64"/>
      <c r="I19" s="64"/>
      <c r="J19" s="41">
        <f>SUM(J15:J18)</f>
        <v>0</v>
      </c>
      <c r="K19" s="41">
        <f>SUM(K15:K18)</f>
        <v>0</v>
      </c>
      <c r="L19" s="41"/>
      <c r="M19" s="41"/>
      <c r="N19" s="41"/>
      <c r="O19" s="41"/>
      <c r="P19" s="41"/>
      <c r="Q19" s="41"/>
      <c r="R19" s="41"/>
      <c r="S19" s="41"/>
    </row>
    <row r="20" spans="2:19" ht="29.25" customHeight="1" x14ac:dyDescent="0.25">
      <c r="B20" s="16"/>
      <c r="C20" s="16"/>
      <c r="D20" s="16"/>
      <c r="E20" s="16"/>
      <c r="F20" s="17"/>
      <c r="G20" s="16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2" spans="2:19" ht="15.75" x14ac:dyDescent="0.25">
      <c r="B22" s="19"/>
      <c r="F22" s="20"/>
      <c r="J22" s="20"/>
      <c r="M22" s="21"/>
      <c r="N22" s="21"/>
      <c r="O22" s="20"/>
      <c r="P22" s="20"/>
      <c r="Q22" s="20"/>
    </row>
    <row r="23" spans="2:19" ht="15.75" x14ac:dyDescent="0.25">
      <c r="B23" s="19"/>
      <c r="F23" s="20"/>
      <c r="J23" s="20"/>
      <c r="M23" s="21"/>
      <c r="N23" s="21"/>
      <c r="O23" s="20"/>
      <c r="P23" s="20"/>
      <c r="Q23" s="20"/>
    </row>
    <row r="24" spans="2:19" ht="15.75" x14ac:dyDescent="0.25">
      <c r="C24" s="19"/>
      <c r="F24" s="20"/>
      <c r="J24" s="20"/>
      <c r="M24" s="21"/>
      <c r="N24" s="21"/>
      <c r="O24" s="20"/>
      <c r="P24" s="20"/>
      <c r="Q24" s="20"/>
    </row>
    <row r="27" spans="2:19" ht="15.75" x14ac:dyDescent="0.25">
      <c r="O27" s="20"/>
      <c r="P27" s="20"/>
      <c r="Q27" s="20"/>
    </row>
    <row r="28" spans="2:19" ht="15.75" x14ac:dyDescent="0.25">
      <c r="O28" s="20"/>
      <c r="P28" s="20"/>
      <c r="Q28" s="20"/>
    </row>
  </sheetData>
  <mergeCells count="22">
    <mergeCell ref="P8:Q8"/>
    <mergeCell ref="D10:E10"/>
    <mergeCell ref="B7:B9"/>
    <mergeCell ref="C7:C9"/>
    <mergeCell ref="D7:E9"/>
    <mergeCell ref="F7:F9"/>
    <mergeCell ref="B15:E19"/>
    <mergeCell ref="C11:C14"/>
    <mergeCell ref="B11:B14"/>
    <mergeCell ref="D11:E14"/>
    <mergeCell ref="D4:P4"/>
    <mergeCell ref="G7:G9"/>
    <mergeCell ref="J7:K7"/>
    <mergeCell ref="L7:S7"/>
    <mergeCell ref="H8:H9"/>
    <mergeCell ref="I8:I9"/>
    <mergeCell ref="J8:J9"/>
    <mergeCell ref="K8:K9"/>
    <mergeCell ref="L8:M8"/>
    <mergeCell ref="N8:O8"/>
    <mergeCell ref="R8:S8"/>
    <mergeCell ref="H7:I7"/>
  </mergeCells>
  <phoneticPr fontId="8" type="noConversion"/>
  <printOptions horizontalCentered="1"/>
  <pageMargins left="0.25" right="0.25" top="1" bottom="0.2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AD455-280B-43F6-A406-B9B68300E3BE}">
  <dimension ref="A1:I30"/>
  <sheetViews>
    <sheetView topLeftCell="A10" zoomScaleNormal="100" workbookViewId="0">
      <selection activeCell="G11" sqref="G11:G20"/>
    </sheetView>
  </sheetViews>
  <sheetFormatPr defaultRowHeight="15" x14ac:dyDescent="0.25"/>
  <cols>
    <col min="1" max="1" width="3.140625" customWidth="1"/>
    <col min="3" max="3" width="17" customWidth="1"/>
    <col min="4" max="4" width="8.5703125" customWidth="1"/>
    <col min="5" max="5" width="12.28515625" customWidth="1"/>
    <col min="6" max="6" width="19" customWidth="1"/>
    <col min="7" max="7" width="8.5703125" customWidth="1"/>
    <col min="8" max="8" width="10.28515625" customWidth="1"/>
    <col min="9" max="9" width="11.5703125" customWidth="1"/>
  </cols>
  <sheetData>
    <row r="1" spans="1:9" x14ac:dyDescent="0.25">
      <c r="A1" s="1" t="s">
        <v>0</v>
      </c>
    </row>
    <row r="2" spans="1:9" x14ac:dyDescent="0.25">
      <c r="A2" s="1" t="s">
        <v>49</v>
      </c>
      <c r="E2" s="1" t="s">
        <v>1</v>
      </c>
    </row>
    <row r="3" spans="1:9" x14ac:dyDescent="0.25">
      <c r="A3" s="1"/>
      <c r="E3" s="1"/>
    </row>
    <row r="4" spans="1:9" ht="15.75" x14ac:dyDescent="0.25">
      <c r="A4" s="1"/>
      <c r="B4" s="32" t="s">
        <v>51</v>
      </c>
      <c r="E4" s="21"/>
      <c r="F4" s="27"/>
      <c r="G4" s="27"/>
    </row>
    <row r="5" spans="1:9" ht="20.25" customHeight="1" x14ac:dyDescent="0.25">
      <c r="A5" s="1"/>
      <c r="C5" s="1"/>
    </row>
    <row r="6" spans="1:9" ht="15.75" thickBot="1" x14ac:dyDescent="0.3">
      <c r="I6" s="28" t="s">
        <v>21</v>
      </c>
    </row>
    <row r="7" spans="1:9" ht="24.75" customHeight="1" x14ac:dyDescent="0.25">
      <c r="B7" s="95" t="s">
        <v>2</v>
      </c>
      <c r="C7" s="105" t="s">
        <v>3</v>
      </c>
      <c r="D7" s="106" t="s">
        <v>4</v>
      </c>
      <c r="E7" s="107"/>
      <c r="F7" s="105" t="s">
        <v>5</v>
      </c>
      <c r="G7" s="108" t="s">
        <v>6</v>
      </c>
      <c r="H7" s="100" t="s">
        <v>22</v>
      </c>
      <c r="I7" s="101"/>
    </row>
    <row r="8" spans="1:9" x14ac:dyDescent="0.25">
      <c r="B8" s="97"/>
      <c r="C8" s="83"/>
      <c r="D8" s="90"/>
      <c r="E8" s="91"/>
      <c r="F8" s="83"/>
      <c r="G8" s="82"/>
      <c r="H8" s="102"/>
      <c r="I8" s="103"/>
    </row>
    <row r="9" spans="1:9" ht="43.5" thickBot="1" x14ac:dyDescent="0.3">
      <c r="B9" s="104"/>
      <c r="C9" s="81"/>
      <c r="D9" s="90"/>
      <c r="E9" s="91"/>
      <c r="F9" s="81"/>
      <c r="G9" s="82"/>
      <c r="H9" s="29" t="s">
        <v>23</v>
      </c>
      <c r="I9" s="30" t="s">
        <v>24</v>
      </c>
    </row>
    <row r="10" spans="1:9" ht="15.75" thickBot="1" x14ac:dyDescent="0.3">
      <c r="B10" s="2">
        <v>0</v>
      </c>
      <c r="C10" s="3">
        <v>1</v>
      </c>
      <c r="D10" s="86">
        <v>2</v>
      </c>
      <c r="E10" s="87"/>
      <c r="F10" s="3">
        <v>3</v>
      </c>
      <c r="G10" s="3">
        <v>4</v>
      </c>
      <c r="H10" s="3">
        <v>5</v>
      </c>
      <c r="I10" s="31">
        <v>6</v>
      </c>
    </row>
    <row r="11" spans="1:9" ht="39.950000000000003" customHeight="1" x14ac:dyDescent="0.25">
      <c r="B11" s="93" t="s">
        <v>48</v>
      </c>
      <c r="C11" s="70" t="s">
        <v>57</v>
      </c>
      <c r="D11" s="74" t="s">
        <v>58</v>
      </c>
      <c r="E11" s="75"/>
      <c r="F11" s="4" t="s">
        <v>17</v>
      </c>
      <c r="G11" s="4"/>
      <c r="H11" s="5">
        <v>7000</v>
      </c>
      <c r="I11" s="6">
        <f>H11*G11</f>
        <v>0</v>
      </c>
    </row>
    <row r="12" spans="1:9" ht="46.5" customHeight="1" x14ac:dyDescent="0.25">
      <c r="B12" s="94"/>
      <c r="C12" s="71"/>
      <c r="D12" s="76"/>
      <c r="E12" s="77"/>
      <c r="F12" s="24" t="s">
        <v>45</v>
      </c>
      <c r="G12" s="8"/>
      <c r="H12" s="5">
        <v>1050</v>
      </c>
      <c r="I12" s="6">
        <f>H12*G12</f>
        <v>0</v>
      </c>
    </row>
    <row r="13" spans="1:9" ht="39.950000000000003" customHeight="1" x14ac:dyDescent="0.25">
      <c r="B13" s="94"/>
      <c r="C13" s="71"/>
      <c r="D13" s="76"/>
      <c r="E13" s="77"/>
      <c r="F13" s="24" t="s">
        <v>40</v>
      </c>
      <c r="G13" s="8"/>
      <c r="H13" s="9">
        <v>448</v>
      </c>
      <c r="I13" s="6">
        <f>H13*G13</f>
        <v>0</v>
      </c>
    </row>
    <row r="14" spans="1:9" ht="39.950000000000003" customHeight="1" thickBot="1" x14ac:dyDescent="0.3">
      <c r="B14" s="94"/>
      <c r="C14" s="71"/>
      <c r="D14" s="78"/>
      <c r="E14" s="79"/>
      <c r="F14" s="7" t="s">
        <v>18</v>
      </c>
      <c r="G14" s="8"/>
      <c r="H14" s="9">
        <v>448</v>
      </c>
      <c r="I14" s="10">
        <f>H14*G14</f>
        <v>0</v>
      </c>
    </row>
    <row r="15" spans="1:9" ht="19.5" customHeight="1" x14ac:dyDescent="0.25">
      <c r="B15" s="95" t="s">
        <v>47</v>
      </c>
      <c r="C15" s="67"/>
      <c r="D15" s="67"/>
      <c r="E15" s="67"/>
      <c r="F15" s="49" t="s">
        <v>17</v>
      </c>
      <c r="G15" s="54"/>
      <c r="H15" s="11">
        <f t="shared" ref="H15:I18" si="0">H11</f>
        <v>7000</v>
      </c>
      <c r="I15" s="12">
        <f t="shared" si="0"/>
        <v>0</v>
      </c>
    </row>
    <row r="16" spans="1:9" ht="30" customHeight="1" x14ac:dyDescent="0.25">
      <c r="B16" s="96"/>
      <c r="C16" s="68"/>
      <c r="D16" s="68"/>
      <c r="E16" s="68"/>
      <c r="F16" s="25" t="s">
        <v>45</v>
      </c>
      <c r="G16" s="56"/>
      <c r="H16" s="38">
        <f t="shared" si="0"/>
        <v>1050</v>
      </c>
      <c r="I16" s="45">
        <f t="shared" si="0"/>
        <v>0</v>
      </c>
    </row>
    <row r="17" spans="1:9" ht="29.25" customHeight="1" x14ac:dyDescent="0.25">
      <c r="B17" s="96"/>
      <c r="C17" s="68"/>
      <c r="D17" s="68"/>
      <c r="E17" s="68"/>
      <c r="F17" s="50" t="s">
        <v>40</v>
      </c>
      <c r="G17" s="55"/>
      <c r="H17" s="38">
        <f t="shared" si="0"/>
        <v>448</v>
      </c>
      <c r="I17" s="14">
        <f t="shared" si="0"/>
        <v>0</v>
      </c>
    </row>
    <row r="18" spans="1:9" ht="29.25" customHeight="1" x14ac:dyDescent="0.25">
      <c r="B18" s="97"/>
      <c r="C18" s="69"/>
      <c r="D18" s="69"/>
      <c r="E18" s="69"/>
      <c r="F18" s="51" t="s">
        <v>18</v>
      </c>
      <c r="G18" s="55"/>
      <c r="H18" s="41">
        <f t="shared" si="0"/>
        <v>448</v>
      </c>
      <c r="I18" s="42">
        <f t="shared" si="0"/>
        <v>0</v>
      </c>
    </row>
    <row r="19" spans="1:9" ht="29.25" customHeight="1" thickBot="1" x14ac:dyDescent="0.3">
      <c r="B19" s="98"/>
      <c r="C19" s="99"/>
      <c r="D19" s="99"/>
      <c r="E19" s="99"/>
      <c r="F19" s="52" t="s">
        <v>19</v>
      </c>
      <c r="G19" s="23"/>
      <c r="H19" s="15"/>
      <c r="I19" s="44">
        <f t="shared" ref="I19" si="1">SUM(I15:I18)</f>
        <v>0</v>
      </c>
    </row>
    <row r="20" spans="1:9" ht="29.25" customHeight="1" x14ac:dyDescent="0.25">
      <c r="B20" s="16"/>
      <c r="C20" s="16"/>
      <c r="D20" s="16"/>
      <c r="E20" s="16"/>
      <c r="F20" s="17"/>
      <c r="G20" s="16"/>
      <c r="H20" s="18"/>
      <c r="I20" s="18"/>
    </row>
    <row r="21" spans="1:9" ht="15.75" x14ac:dyDescent="0.25">
      <c r="A21" s="33"/>
      <c r="C21" s="92"/>
      <c r="D21" s="92"/>
      <c r="F21" s="92"/>
      <c r="G21" s="92"/>
      <c r="H21" s="92"/>
      <c r="I21" s="92"/>
    </row>
    <row r="22" spans="1:9" ht="15.75" x14ac:dyDescent="0.25">
      <c r="A22" s="33"/>
      <c r="C22" s="92"/>
      <c r="D22" s="92"/>
      <c r="G22" s="20"/>
    </row>
    <row r="23" spans="1:9" ht="15.75" x14ac:dyDescent="0.25">
      <c r="A23" s="33"/>
      <c r="B23" s="19"/>
      <c r="G23" s="20"/>
    </row>
    <row r="24" spans="1:9" ht="15.75" x14ac:dyDescent="0.25">
      <c r="A24" s="33"/>
      <c r="B24" s="19"/>
      <c r="D24" s="20"/>
      <c r="G24" s="20"/>
    </row>
    <row r="25" spans="1:9" ht="18.75" customHeight="1" x14ac:dyDescent="0.25">
      <c r="A25" s="33"/>
      <c r="B25" s="92"/>
      <c r="C25" s="92"/>
      <c r="D25" s="92"/>
      <c r="E25" s="92"/>
      <c r="G25" s="20"/>
    </row>
    <row r="26" spans="1:9" ht="14.25" customHeight="1" x14ac:dyDescent="0.25">
      <c r="A26" s="33"/>
      <c r="B26" s="92"/>
      <c r="C26" s="92"/>
      <c r="D26" s="92"/>
      <c r="E26" s="92"/>
      <c r="G26" s="20"/>
    </row>
    <row r="27" spans="1:9" ht="18.75" customHeight="1" x14ac:dyDescent="0.25">
      <c r="A27" s="33"/>
      <c r="C27" s="20"/>
      <c r="G27" s="20"/>
    </row>
    <row r="28" spans="1:9" ht="11.25" customHeight="1" x14ac:dyDescent="0.25">
      <c r="A28" s="33"/>
    </row>
    <row r="29" spans="1:9" ht="15.75" x14ac:dyDescent="0.25">
      <c r="A29" s="35"/>
      <c r="G29" s="20"/>
    </row>
    <row r="30" spans="1:9" ht="15.75" x14ac:dyDescent="0.25">
      <c r="A30" s="35"/>
      <c r="D30" s="34"/>
      <c r="E30" s="35"/>
      <c r="F30" s="35"/>
      <c r="G30" s="20"/>
    </row>
  </sheetData>
  <mergeCells count="16">
    <mergeCell ref="F21:I21"/>
    <mergeCell ref="D10:E10"/>
    <mergeCell ref="H7:I8"/>
    <mergeCell ref="B7:B9"/>
    <mergeCell ref="C7:C9"/>
    <mergeCell ref="D7:E9"/>
    <mergeCell ref="F7:F9"/>
    <mergeCell ref="G7:G9"/>
    <mergeCell ref="B25:E25"/>
    <mergeCell ref="B26:E26"/>
    <mergeCell ref="C21:D21"/>
    <mergeCell ref="C22:D22"/>
    <mergeCell ref="B11:B14"/>
    <mergeCell ref="C11:C14"/>
    <mergeCell ref="B15:E19"/>
    <mergeCell ref="D11:E14"/>
  </mergeCells>
  <printOptions horizontalCentered="1"/>
  <pageMargins left="0.5" right="0.25" top="0.75" bottom="0.2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1"/>
  <sheetViews>
    <sheetView view="pageBreakPreview" topLeftCell="A16" zoomScaleNormal="100" zoomScaleSheetLayoutView="100" workbookViewId="0">
      <selection activeCell="G11" sqref="G11:G18"/>
    </sheetView>
  </sheetViews>
  <sheetFormatPr defaultRowHeight="15" x14ac:dyDescent="0.25"/>
  <cols>
    <col min="1" max="1" width="3.140625" customWidth="1"/>
    <col min="3" max="3" width="23.42578125" customWidth="1"/>
    <col min="4" max="4" width="8.5703125" customWidth="1"/>
    <col min="5" max="5" width="12.42578125" customWidth="1"/>
    <col min="6" max="6" width="19.85546875" customWidth="1"/>
    <col min="7" max="7" width="8.5703125" customWidth="1"/>
    <col min="8" max="8" width="10.28515625" customWidth="1"/>
    <col min="9" max="9" width="11.5703125" customWidth="1"/>
  </cols>
  <sheetData>
    <row r="1" spans="1:11" x14ac:dyDescent="0.25">
      <c r="A1" s="1" t="s">
        <v>0</v>
      </c>
    </row>
    <row r="2" spans="1:11" x14ac:dyDescent="0.25">
      <c r="A2" s="1" t="s">
        <v>49</v>
      </c>
      <c r="E2" s="1" t="s">
        <v>1</v>
      </c>
    </row>
    <row r="3" spans="1:11" x14ac:dyDescent="0.25">
      <c r="A3" s="1"/>
      <c r="E3" s="1"/>
    </row>
    <row r="4" spans="1:11" ht="15.75" x14ac:dyDescent="0.25">
      <c r="A4" s="1"/>
      <c r="B4" s="32" t="s">
        <v>52</v>
      </c>
      <c r="E4" s="21"/>
      <c r="F4" s="27"/>
      <c r="G4" s="27"/>
    </row>
    <row r="5" spans="1:11" ht="16.5" customHeight="1" x14ac:dyDescent="0.25">
      <c r="A5" s="1"/>
      <c r="C5" s="1"/>
    </row>
    <row r="6" spans="1:11" ht="15.75" thickBot="1" x14ac:dyDescent="0.3">
      <c r="I6" s="28" t="s">
        <v>25</v>
      </c>
    </row>
    <row r="7" spans="1:11" ht="24.75" customHeight="1" x14ac:dyDescent="0.25">
      <c r="B7" s="95" t="s">
        <v>2</v>
      </c>
      <c r="C7" s="105" t="s">
        <v>3</v>
      </c>
      <c r="D7" s="106" t="s">
        <v>4</v>
      </c>
      <c r="E7" s="107"/>
      <c r="F7" s="105" t="s">
        <v>5</v>
      </c>
      <c r="G7" s="108" t="s">
        <v>6</v>
      </c>
      <c r="H7" s="100" t="s">
        <v>26</v>
      </c>
      <c r="I7" s="101"/>
    </row>
    <row r="8" spans="1:11" x14ac:dyDescent="0.25">
      <c r="B8" s="97"/>
      <c r="C8" s="83"/>
      <c r="D8" s="90"/>
      <c r="E8" s="91"/>
      <c r="F8" s="83"/>
      <c r="G8" s="82"/>
      <c r="H8" s="102"/>
      <c r="I8" s="103"/>
    </row>
    <row r="9" spans="1:11" ht="43.5" thickBot="1" x14ac:dyDescent="0.3">
      <c r="B9" s="104"/>
      <c r="C9" s="81"/>
      <c r="D9" s="90"/>
      <c r="E9" s="91"/>
      <c r="F9" s="81"/>
      <c r="G9" s="82"/>
      <c r="H9" s="29" t="s">
        <v>23</v>
      </c>
      <c r="I9" s="30" t="s">
        <v>24</v>
      </c>
    </row>
    <row r="10" spans="1:11" ht="15.75" thickBot="1" x14ac:dyDescent="0.3">
      <c r="B10" s="2">
        <v>0</v>
      </c>
      <c r="C10" s="3">
        <v>1</v>
      </c>
      <c r="D10" s="86">
        <v>2</v>
      </c>
      <c r="E10" s="87"/>
      <c r="F10" s="3">
        <v>3</v>
      </c>
      <c r="G10" s="3">
        <v>4</v>
      </c>
      <c r="H10" s="3">
        <v>5</v>
      </c>
      <c r="I10" s="31">
        <v>6</v>
      </c>
    </row>
    <row r="11" spans="1:11" ht="45" customHeight="1" x14ac:dyDescent="0.25">
      <c r="B11" s="93" t="s">
        <v>48</v>
      </c>
      <c r="C11" s="70" t="s">
        <v>57</v>
      </c>
      <c r="D11" s="74" t="s">
        <v>58</v>
      </c>
      <c r="E11" s="75"/>
      <c r="F11" s="4" t="s">
        <v>17</v>
      </c>
      <c r="G11" s="4"/>
      <c r="H11" s="5">
        <v>70000</v>
      </c>
      <c r="I11" s="6">
        <f>H11*G11</f>
        <v>0</v>
      </c>
      <c r="J11">
        <f>12.165+1.61</f>
        <v>13.774999999999999</v>
      </c>
      <c r="K11">
        <f>J11*7.5*2</f>
        <v>206.62499999999997</v>
      </c>
    </row>
    <row r="12" spans="1:11" ht="45" customHeight="1" x14ac:dyDescent="0.25">
      <c r="B12" s="94"/>
      <c r="C12" s="71"/>
      <c r="D12" s="76"/>
      <c r="E12" s="77"/>
      <c r="F12" s="24" t="s">
        <v>45</v>
      </c>
      <c r="G12" s="8"/>
      <c r="H12" s="9">
        <v>10500</v>
      </c>
      <c r="I12" s="6">
        <f>H12*G12</f>
        <v>0</v>
      </c>
    </row>
    <row r="13" spans="1:11" ht="45" customHeight="1" x14ac:dyDescent="0.25">
      <c r="B13" s="94"/>
      <c r="C13" s="71"/>
      <c r="D13" s="76"/>
      <c r="E13" s="77"/>
      <c r="F13" s="24" t="s">
        <v>40</v>
      </c>
      <c r="G13" s="8"/>
      <c r="H13" s="9">
        <v>4480</v>
      </c>
      <c r="I13" s="6">
        <f>H13*G13</f>
        <v>0</v>
      </c>
    </row>
    <row r="14" spans="1:11" ht="45" customHeight="1" thickBot="1" x14ac:dyDescent="0.3">
      <c r="B14" s="94"/>
      <c r="C14" s="71"/>
      <c r="D14" s="78"/>
      <c r="E14" s="79"/>
      <c r="F14" s="7" t="s">
        <v>18</v>
      </c>
      <c r="G14" s="8"/>
      <c r="H14" s="9">
        <v>4480</v>
      </c>
      <c r="I14" s="10">
        <f>H14*G14</f>
        <v>0</v>
      </c>
      <c r="K14">
        <f t="shared" ref="K14:K18" si="0">J14*7.5*2</f>
        <v>0</v>
      </c>
    </row>
    <row r="15" spans="1:11" ht="19.5" customHeight="1" x14ac:dyDescent="0.25">
      <c r="B15" s="95" t="s">
        <v>47</v>
      </c>
      <c r="C15" s="67"/>
      <c r="D15" s="67"/>
      <c r="E15" s="67"/>
      <c r="F15" s="49" t="s">
        <v>17</v>
      </c>
      <c r="G15" s="54"/>
      <c r="H15" s="11">
        <f t="shared" ref="G15:I16" si="1">H11</f>
        <v>70000</v>
      </c>
      <c r="I15" s="12">
        <f t="shared" si="1"/>
        <v>0</v>
      </c>
      <c r="K15">
        <f t="shared" si="0"/>
        <v>0</v>
      </c>
    </row>
    <row r="16" spans="1:11" ht="37.5" customHeight="1" x14ac:dyDescent="0.25">
      <c r="B16" s="96"/>
      <c r="C16" s="68"/>
      <c r="D16" s="68"/>
      <c r="E16" s="68"/>
      <c r="F16" s="25" t="s">
        <v>45</v>
      </c>
      <c r="G16" s="56"/>
      <c r="H16" s="38">
        <f t="shared" si="1"/>
        <v>10500</v>
      </c>
      <c r="I16" s="45">
        <f t="shared" si="1"/>
        <v>0</v>
      </c>
    </row>
    <row r="17" spans="1:11" ht="29.25" customHeight="1" x14ac:dyDescent="0.25">
      <c r="B17" s="96"/>
      <c r="C17" s="68"/>
      <c r="D17" s="68"/>
      <c r="E17" s="68"/>
      <c r="F17" s="50" t="s">
        <v>40</v>
      </c>
      <c r="G17" s="55"/>
      <c r="H17" s="38">
        <f>H13</f>
        <v>4480</v>
      </c>
      <c r="I17" s="14">
        <f t="shared" ref="I17:I18" si="2">I13</f>
        <v>0</v>
      </c>
    </row>
    <row r="18" spans="1:11" ht="29.25" customHeight="1" x14ac:dyDescent="0.25">
      <c r="B18" s="97"/>
      <c r="C18" s="69"/>
      <c r="D18" s="69"/>
      <c r="E18" s="69"/>
      <c r="F18" s="51" t="s">
        <v>18</v>
      </c>
      <c r="G18" s="55"/>
      <c r="H18" s="41">
        <f>H14</f>
        <v>4480</v>
      </c>
      <c r="I18" s="42">
        <f t="shared" si="2"/>
        <v>0</v>
      </c>
      <c r="K18">
        <f t="shared" si="0"/>
        <v>0</v>
      </c>
    </row>
    <row r="19" spans="1:11" ht="29.25" customHeight="1" thickBot="1" x14ac:dyDescent="0.3">
      <c r="B19" s="98"/>
      <c r="C19" s="99"/>
      <c r="D19" s="99"/>
      <c r="E19" s="99"/>
      <c r="F19" s="52" t="s">
        <v>19</v>
      </c>
      <c r="G19" s="23"/>
      <c r="H19" s="15"/>
      <c r="I19" s="44">
        <f t="shared" ref="I19" si="3">SUM(I15:I18)</f>
        <v>0</v>
      </c>
    </row>
    <row r="20" spans="1:11" ht="15" customHeight="1" x14ac:dyDescent="0.25">
      <c r="B20" s="16"/>
      <c r="C20" s="16"/>
      <c r="D20" s="16"/>
      <c r="E20" s="16"/>
      <c r="F20" s="17"/>
      <c r="G20" s="16"/>
      <c r="H20" s="18"/>
      <c r="I20" s="18"/>
    </row>
    <row r="21" spans="1:11" ht="15.75" x14ac:dyDescent="0.25">
      <c r="A21" s="33"/>
      <c r="C21" s="65"/>
      <c r="F21" s="92"/>
      <c r="G21" s="92"/>
      <c r="H21" s="92"/>
      <c r="I21" s="92"/>
    </row>
    <row r="22" spans="1:11" ht="15.75" x14ac:dyDescent="0.25">
      <c r="A22" s="33"/>
      <c r="C22" s="65"/>
      <c r="G22" s="20"/>
    </row>
    <row r="23" spans="1:11" ht="15.75" x14ac:dyDescent="0.25">
      <c r="A23" s="33"/>
      <c r="B23" s="19"/>
      <c r="G23" s="20"/>
    </row>
    <row r="24" spans="1:11" ht="15.75" x14ac:dyDescent="0.25">
      <c r="A24" s="33"/>
      <c r="B24" s="19"/>
      <c r="D24" s="20"/>
      <c r="G24" s="20"/>
    </row>
    <row r="25" spans="1:11" ht="18.75" customHeight="1" x14ac:dyDescent="0.25">
      <c r="A25" s="33"/>
      <c r="B25" s="92"/>
      <c r="C25" s="92"/>
      <c r="D25" s="92"/>
      <c r="E25" s="92"/>
      <c r="G25" s="20"/>
    </row>
    <row r="26" spans="1:11" ht="14.25" customHeight="1" x14ac:dyDescent="0.25">
      <c r="A26" s="33"/>
      <c r="B26" s="92"/>
      <c r="C26" s="92"/>
      <c r="D26" s="92"/>
      <c r="E26" s="92"/>
      <c r="G26" s="20"/>
    </row>
    <row r="27" spans="1:11" ht="18.75" customHeight="1" x14ac:dyDescent="0.25">
      <c r="A27" s="33"/>
      <c r="C27" s="20"/>
      <c r="G27" s="20"/>
    </row>
    <row r="28" spans="1:11" ht="11.25" customHeight="1" x14ac:dyDescent="0.25">
      <c r="A28" s="33"/>
    </row>
    <row r="29" spans="1:11" ht="15.75" x14ac:dyDescent="0.25">
      <c r="A29" s="35"/>
      <c r="G29" s="20"/>
    </row>
    <row r="30" spans="1:11" ht="15.75" x14ac:dyDescent="0.25">
      <c r="A30" s="35"/>
      <c r="D30" s="34"/>
      <c r="E30" s="35"/>
      <c r="F30" s="35"/>
      <c r="G30" s="20"/>
    </row>
    <row r="31" spans="1:11" ht="15.75" x14ac:dyDescent="0.25">
      <c r="A31" s="35"/>
      <c r="C31" s="20"/>
      <c r="D31" s="34"/>
      <c r="E31" s="35"/>
      <c r="F31" s="35"/>
      <c r="G31" s="20"/>
    </row>
  </sheetData>
  <mergeCells count="14">
    <mergeCell ref="H7:I8"/>
    <mergeCell ref="B11:B14"/>
    <mergeCell ref="B7:B9"/>
    <mergeCell ref="C7:C9"/>
    <mergeCell ref="D7:E9"/>
    <mergeCell ref="F7:F9"/>
    <mergeCell ref="G7:G9"/>
    <mergeCell ref="D11:E14"/>
    <mergeCell ref="D10:E10"/>
    <mergeCell ref="F21:I21"/>
    <mergeCell ref="B25:E25"/>
    <mergeCell ref="B26:E26"/>
    <mergeCell ref="B15:E19"/>
    <mergeCell ref="C11:C14"/>
  </mergeCells>
  <printOptions horizontalCentered="1"/>
  <pageMargins left="0.5" right="0.5" top="0.75" bottom="0.2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7A81E-EC51-4ABD-852C-9A24E4F69B3F}">
  <sheetPr>
    <pageSetUpPr fitToPage="1"/>
  </sheetPr>
  <dimension ref="A1:L36"/>
  <sheetViews>
    <sheetView topLeftCell="A9" zoomScaleNormal="100" workbookViewId="0">
      <selection activeCell="F11" sqref="F11:F19"/>
    </sheetView>
  </sheetViews>
  <sheetFormatPr defaultRowHeight="15" x14ac:dyDescent="0.25"/>
  <cols>
    <col min="2" max="2" width="15.140625" customWidth="1"/>
    <col min="3" max="3" width="8.5703125" customWidth="1"/>
    <col min="4" max="4" width="11.5703125" customWidth="1"/>
    <col min="5" max="5" width="20.85546875" customWidth="1"/>
    <col min="6" max="6" width="8.5703125" customWidth="1"/>
    <col min="8" max="9" width="10.140625" bestFit="1" customWidth="1"/>
    <col min="10" max="10" width="11.7109375" bestFit="1" customWidth="1"/>
  </cols>
  <sheetData>
    <row r="1" spans="1:12" x14ac:dyDescent="0.25">
      <c r="A1" s="1" t="s">
        <v>0</v>
      </c>
    </row>
    <row r="2" spans="1:12" x14ac:dyDescent="0.25">
      <c r="A2" s="1" t="s">
        <v>49</v>
      </c>
      <c r="D2" s="1" t="s">
        <v>1</v>
      </c>
    </row>
    <row r="3" spans="1:12" x14ac:dyDescent="0.25">
      <c r="D3" s="1"/>
    </row>
    <row r="4" spans="1:12" ht="15.75" x14ac:dyDescent="0.25">
      <c r="A4" s="26" t="s">
        <v>53</v>
      </c>
      <c r="D4" s="21"/>
      <c r="E4" s="27"/>
      <c r="F4" s="27"/>
    </row>
    <row r="5" spans="1:12" x14ac:dyDescent="0.25">
      <c r="B5" s="1"/>
    </row>
    <row r="6" spans="1:12" ht="15.75" thickBot="1" x14ac:dyDescent="0.3">
      <c r="G6" s="28"/>
      <c r="H6" s="28"/>
      <c r="I6" s="28" t="s">
        <v>27</v>
      </c>
    </row>
    <row r="7" spans="1:12" ht="24.75" customHeight="1" x14ac:dyDescent="0.25">
      <c r="A7" s="95" t="s">
        <v>2</v>
      </c>
      <c r="B7" s="105" t="s">
        <v>3</v>
      </c>
      <c r="C7" s="106" t="s">
        <v>4</v>
      </c>
      <c r="D7" s="107"/>
      <c r="E7" s="105" t="s">
        <v>5</v>
      </c>
      <c r="F7" s="108" t="s">
        <v>6</v>
      </c>
      <c r="G7" s="100" t="s">
        <v>28</v>
      </c>
      <c r="H7" s="114"/>
      <c r="I7" s="110" t="s">
        <v>29</v>
      </c>
      <c r="J7" s="101"/>
    </row>
    <row r="8" spans="1:12" x14ac:dyDescent="0.25">
      <c r="A8" s="97"/>
      <c r="B8" s="83"/>
      <c r="C8" s="90"/>
      <c r="D8" s="91"/>
      <c r="E8" s="83"/>
      <c r="F8" s="82"/>
      <c r="G8" s="102"/>
      <c r="H8" s="115"/>
      <c r="I8" s="111"/>
      <c r="J8" s="103"/>
    </row>
    <row r="9" spans="1:12" ht="16.5" thickBot="1" x14ac:dyDescent="0.3">
      <c r="A9" s="104"/>
      <c r="B9" s="81"/>
      <c r="C9" s="90"/>
      <c r="D9" s="91"/>
      <c r="E9" s="81"/>
      <c r="F9" s="82"/>
      <c r="G9" s="36" t="s">
        <v>30</v>
      </c>
      <c r="H9" s="36" t="s">
        <v>31</v>
      </c>
      <c r="I9" s="36" t="s">
        <v>30</v>
      </c>
      <c r="J9" s="37" t="s">
        <v>31</v>
      </c>
    </row>
    <row r="10" spans="1:12" ht="15.75" thickBot="1" x14ac:dyDescent="0.3">
      <c r="A10" s="2">
        <v>0</v>
      </c>
      <c r="B10" s="3">
        <v>1</v>
      </c>
      <c r="C10" s="86">
        <v>2</v>
      </c>
      <c r="D10" s="87"/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1">
        <v>8</v>
      </c>
    </row>
    <row r="11" spans="1:12" ht="45" customHeight="1" x14ac:dyDescent="0.25">
      <c r="A11" s="93" t="s">
        <v>48</v>
      </c>
      <c r="B11" s="70" t="s">
        <v>57</v>
      </c>
      <c r="C11" s="74" t="s">
        <v>58</v>
      </c>
      <c r="D11" s="75"/>
      <c r="E11" s="4" t="s">
        <v>17</v>
      </c>
      <c r="F11" s="4"/>
      <c r="G11" s="5">
        <v>7000</v>
      </c>
      <c r="H11" s="5">
        <v>70000</v>
      </c>
      <c r="I11" s="5">
        <f>G11*F11</f>
        <v>0</v>
      </c>
      <c r="J11" s="6">
        <f>H11*F11</f>
        <v>0</v>
      </c>
      <c r="K11">
        <f>12.165+1.61</f>
        <v>13.774999999999999</v>
      </c>
      <c r="L11">
        <f>K11*7.5*2</f>
        <v>206.62499999999997</v>
      </c>
    </row>
    <row r="12" spans="1:12" ht="45" customHeight="1" x14ac:dyDescent="0.25">
      <c r="A12" s="94"/>
      <c r="B12" s="71"/>
      <c r="C12" s="76"/>
      <c r="D12" s="77"/>
      <c r="E12" s="24" t="s">
        <v>45</v>
      </c>
      <c r="F12" s="8"/>
      <c r="G12" s="5">
        <v>1050</v>
      </c>
      <c r="H12" s="9">
        <v>10500</v>
      </c>
      <c r="I12" s="5">
        <f>G12*F12</f>
        <v>0</v>
      </c>
      <c r="J12" s="6">
        <f>H12*F12</f>
        <v>0</v>
      </c>
    </row>
    <row r="13" spans="1:12" ht="45" customHeight="1" x14ac:dyDescent="0.25">
      <c r="A13" s="94"/>
      <c r="B13" s="71"/>
      <c r="C13" s="76"/>
      <c r="D13" s="77"/>
      <c r="E13" s="24" t="s">
        <v>40</v>
      </c>
      <c r="F13" s="8"/>
      <c r="G13" s="9">
        <v>448</v>
      </c>
      <c r="H13" s="9">
        <v>4480</v>
      </c>
      <c r="I13" s="5">
        <f>G13*F13</f>
        <v>0</v>
      </c>
      <c r="J13" s="6">
        <f>H13*F13</f>
        <v>0</v>
      </c>
    </row>
    <row r="14" spans="1:12" ht="45" customHeight="1" thickBot="1" x14ac:dyDescent="0.3">
      <c r="A14" s="112"/>
      <c r="B14" s="113"/>
      <c r="C14" s="78"/>
      <c r="D14" s="79"/>
      <c r="E14" s="7" t="s">
        <v>18</v>
      </c>
      <c r="F14" s="8"/>
      <c r="G14" s="9">
        <v>448</v>
      </c>
      <c r="H14" s="9">
        <v>4480</v>
      </c>
      <c r="I14" s="9">
        <f>G14*F14</f>
        <v>0</v>
      </c>
      <c r="J14" s="10">
        <f>H14*F14</f>
        <v>0</v>
      </c>
      <c r="L14">
        <f t="shared" ref="L14:L18" si="0">K14*7.5*2</f>
        <v>0</v>
      </c>
    </row>
    <row r="15" spans="1:12" ht="19.5" customHeight="1" x14ac:dyDescent="0.25">
      <c r="A15" s="96" t="s">
        <v>47</v>
      </c>
      <c r="B15" s="68"/>
      <c r="C15" s="68"/>
      <c r="D15" s="116"/>
      <c r="E15" s="22" t="s">
        <v>17</v>
      </c>
      <c r="F15" s="54"/>
      <c r="G15" s="11">
        <f t="shared" ref="G15:J18" si="1">G11</f>
        <v>7000</v>
      </c>
      <c r="H15" s="11">
        <f t="shared" si="1"/>
        <v>70000</v>
      </c>
      <c r="I15" s="11">
        <f t="shared" si="1"/>
        <v>0</v>
      </c>
      <c r="J15" s="12">
        <f t="shared" si="1"/>
        <v>0</v>
      </c>
      <c r="L15">
        <f t="shared" si="0"/>
        <v>0</v>
      </c>
    </row>
    <row r="16" spans="1:12" ht="29.25" customHeight="1" x14ac:dyDescent="0.25">
      <c r="A16" s="96"/>
      <c r="B16" s="68"/>
      <c r="C16" s="68"/>
      <c r="D16" s="116"/>
      <c r="E16" s="48" t="s">
        <v>45</v>
      </c>
      <c r="F16" s="56"/>
      <c r="G16" s="40">
        <f t="shared" si="1"/>
        <v>1050</v>
      </c>
      <c r="H16" s="40">
        <f t="shared" si="1"/>
        <v>10500</v>
      </c>
      <c r="I16" s="40">
        <f t="shared" si="1"/>
        <v>0</v>
      </c>
      <c r="J16" s="53">
        <f t="shared" si="1"/>
        <v>0</v>
      </c>
    </row>
    <row r="17" spans="1:12" ht="32.25" customHeight="1" x14ac:dyDescent="0.25">
      <c r="A17" s="96"/>
      <c r="B17" s="68"/>
      <c r="C17" s="68"/>
      <c r="D17" s="116"/>
      <c r="E17" s="48" t="s">
        <v>40</v>
      </c>
      <c r="F17" s="55"/>
      <c r="G17" s="40">
        <f t="shared" si="1"/>
        <v>448</v>
      </c>
      <c r="H17" s="40">
        <f t="shared" si="1"/>
        <v>4480</v>
      </c>
      <c r="I17" s="40">
        <f t="shared" si="1"/>
        <v>0</v>
      </c>
      <c r="J17" s="53">
        <f t="shared" si="1"/>
        <v>0</v>
      </c>
    </row>
    <row r="18" spans="1:12" ht="29.25" customHeight="1" x14ac:dyDescent="0.25">
      <c r="A18" s="97"/>
      <c r="B18" s="69"/>
      <c r="C18" s="69"/>
      <c r="D18" s="117"/>
      <c r="E18" s="46" t="s">
        <v>18</v>
      </c>
      <c r="F18" s="55"/>
      <c r="G18" s="41">
        <f t="shared" si="1"/>
        <v>448</v>
      </c>
      <c r="H18" s="41">
        <f t="shared" si="1"/>
        <v>4480</v>
      </c>
      <c r="I18" s="41">
        <f t="shared" si="1"/>
        <v>0</v>
      </c>
      <c r="J18" s="42">
        <f t="shared" si="1"/>
        <v>0</v>
      </c>
      <c r="L18">
        <f t="shared" si="0"/>
        <v>0</v>
      </c>
    </row>
    <row r="19" spans="1:12" ht="29.25" customHeight="1" thickBot="1" x14ac:dyDescent="0.3">
      <c r="A19" s="98"/>
      <c r="B19" s="99"/>
      <c r="C19" s="99"/>
      <c r="D19" s="118"/>
      <c r="E19" s="47" t="s">
        <v>19</v>
      </c>
      <c r="F19" s="23"/>
      <c r="G19" s="43"/>
      <c r="H19" s="43"/>
      <c r="I19" s="43">
        <f t="shared" ref="I19:J19" si="2">SUM(I15:I18)</f>
        <v>0</v>
      </c>
      <c r="J19" s="44">
        <f t="shared" si="2"/>
        <v>0</v>
      </c>
    </row>
    <row r="20" spans="1:12" ht="29.25" customHeight="1" x14ac:dyDescent="0.25">
      <c r="A20" s="16"/>
      <c r="B20" s="16"/>
      <c r="C20" s="16"/>
      <c r="D20" s="16"/>
      <c r="E20" s="17"/>
      <c r="F20" s="16"/>
      <c r="G20" s="18"/>
      <c r="H20" s="18"/>
      <c r="I20" s="18"/>
      <c r="J20" s="18"/>
    </row>
    <row r="21" spans="1:12" ht="15.75" x14ac:dyDescent="0.25">
      <c r="B21" s="19"/>
      <c r="F21" s="92"/>
      <c r="G21" s="92"/>
      <c r="H21" s="92"/>
      <c r="I21" s="92"/>
      <c r="J21" s="92"/>
    </row>
    <row r="22" spans="1:12" ht="15" customHeight="1" x14ac:dyDescent="0.25">
      <c r="B22" s="19"/>
      <c r="F22" s="92"/>
      <c r="G22" s="92"/>
      <c r="H22" s="92"/>
      <c r="I22" s="92"/>
      <c r="J22" s="92"/>
    </row>
    <row r="23" spans="1:12" ht="15.75" x14ac:dyDescent="0.25">
      <c r="G23" s="20"/>
    </row>
    <row r="24" spans="1:12" ht="15.75" x14ac:dyDescent="0.25">
      <c r="G24" s="20"/>
    </row>
    <row r="25" spans="1:12" ht="18.75" customHeight="1" x14ac:dyDescent="0.25">
      <c r="B25" s="66"/>
      <c r="C25" s="66"/>
      <c r="D25" s="66"/>
      <c r="E25" s="66"/>
      <c r="F25" s="66"/>
      <c r="G25" s="66"/>
      <c r="H25" s="66"/>
      <c r="I25" s="66"/>
      <c r="J25" s="66"/>
    </row>
    <row r="26" spans="1:12" ht="14.25" customHeight="1" x14ac:dyDescent="0.25">
      <c r="B26" s="92"/>
      <c r="C26" s="92"/>
      <c r="D26" s="92"/>
      <c r="E26" s="66"/>
      <c r="F26" s="92"/>
      <c r="G26" s="92"/>
      <c r="H26" s="92"/>
      <c r="I26" s="92"/>
      <c r="J26" s="92"/>
    </row>
    <row r="27" spans="1:12" ht="18.75" customHeight="1" x14ac:dyDescent="0.25">
      <c r="B27" s="20"/>
      <c r="G27" s="20"/>
    </row>
    <row r="28" spans="1:12" ht="11.25" customHeight="1" x14ac:dyDescent="0.25"/>
    <row r="29" spans="1:12" ht="15.75" customHeight="1" x14ac:dyDescent="0.25">
      <c r="F29" s="109"/>
      <c r="G29" s="109"/>
      <c r="H29" s="109"/>
      <c r="I29" s="109"/>
      <c r="J29" s="109"/>
    </row>
    <row r="30" spans="1:12" ht="15.75" x14ac:dyDescent="0.25">
      <c r="C30" s="34"/>
      <c r="D30" s="35"/>
      <c r="F30" s="35"/>
      <c r="H30" s="20"/>
    </row>
    <row r="31" spans="1:12" ht="15.75" x14ac:dyDescent="0.25">
      <c r="A31" s="19"/>
      <c r="C31" s="20"/>
      <c r="F31" s="20"/>
      <c r="H31" s="28"/>
      <c r="I31" s="20"/>
    </row>
    <row r="32" spans="1:12" ht="15.75" x14ac:dyDescent="0.25">
      <c r="I32" s="20"/>
      <c r="J32" s="20"/>
    </row>
    <row r="33" spans="1:10" ht="15.75" x14ac:dyDescent="0.25">
      <c r="I33" s="20"/>
      <c r="J33" s="20"/>
    </row>
    <row r="34" spans="1:10" ht="15.75" x14ac:dyDescent="0.25">
      <c r="A34" s="19"/>
      <c r="I34" s="20"/>
    </row>
    <row r="35" spans="1:10" ht="15.75" x14ac:dyDescent="0.25">
      <c r="A35" s="19"/>
      <c r="C35" s="20"/>
      <c r="I35" s="20"/>
      <c r="J35" s="20"/>
    </row>
    <row r="36" spans="1:10" ht="15.75" x14ac:dyDescent="0.25">
      <c r="J36" s="20"/>
    </row>
  </sheetData>
  <mergeCells count="17">
    <mergeCell ref="I7:J8"/>
    <mergeCell ref="A11:A14"/>
    <mergeCell ref="B11:B14"/>
    <mergeCell ref="F7:F9"/>
    <mergeCell ref="G7:H8"/>
    <mergeCell ref="A7:A9"/>
    <mergeCell ref="B7:B9"/>
    <mergeCell ref="C7:D9"/>
    <mergeCell ref="E7:E9"/>
    <mergeCell ref="C11:D14"/>
    <mergeCell ref="C10:D10"/>
    <mergeCell ref="F21:J21"/>
    <mergeCell ref="F22:J22"/>
    <mergeCell ref="F26:J26"/>
    <mergeCell ref="F29:J29"/>
    <mergeCell ref="B26:D26"/>
    <mergeCell ref="A15:D19"/>
  </mergeCells>
  <printOptions horizontalCentered="1"/>
  <pageMargins left="0.5" right="0.25" top="0.5" bottom="0.2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26344-FD68-42FC-9A08-A313A90D16C2}">
  <sheetPr>
    <pageSetUpPr fitToPage="1"/>
  </sheetPr>
  <dimension ref="A1:J35"/>
  <sheetViews>
    <sheetView topLeftCell="A9" zoomScaleNormal="100" workbookViewId="0">
      <selection activeCell="F11" sqref="F11:F19"/>
    </sheetView>
  </sheetViews>
  <sheetFormatPr defaultRowHeight="15" x14ac:dyDescent="0.25"/>
  <cols>
    <col min="2" max="2" width="13.140625" customWidth="1"/>
    <col min="3" max="3" width="8.5703125" customWidth="1"/>
    <col min="4" max="4" width="9.7109375" customWidth="1"/>
    <col min="5" max="5" width="20.85546875" customWidth="1"/>
    <col min="6" max="6" width="8.5703125" customWidth="1"/>
    <col min="8" max="9" width="10.140625" bestFit="1" customWidth="1"/>
    <col min="10" max="10" width="11.7109375" bestFit="1" customWidth="1"/>
  </cols>
  <sheetData>
    <row r="1" spans="1:10" x14ac:dyDescent="0.25">
      <c r="A1" s="1" t="s">
        <v>0</v>
      </c>
    </row>
    <row r="2" spans="1:10" x14ac:dyDescent="0.25">
      <c r="A2" s="1" t="s">
        <v>49</v>
      </c>
      <c r="D2" s="1" t="s">
        <v>1</v>
      </c>
    </row>
    <row r="3" spans="1:10" x14ac:dyDescent="0.25">
      <c r="D3" s="1"/>
    </row>
    <row r="4" spans="1:10" ht="15.75" x14ac:dyDescent="0.25">
      <c r="A4" s="26" t="s">
        <v>54</v>
      </c>
      <c r="D4" s="21"/>
      <c r="E4" s="27"/>
      <c r="F4" s="27"/>
    </row>
    <row r="5" spans="1:10" x14ac:dyDescent="0.25">
      <c r="B5" s="1"/>
    </row>
    <row r="6" spans="1:10" ht="15.75" thickBot="1" x14ac:dyDescent="0.3">
      <c r="G6" s="28"/>
      <c r="H6" s="28"/>
      <c r="I6" s="28" t="s">
        <v>35</v>
      </c>
    </row>
    <row r="7" spans="1:10" ht="24.75" customHeight="1" x14ac:dyDescent="0.25">
      <c r="A7" s="95" t="s">
        <v>2</v>
      </c>
      <c r="B7" s="105" t="s">
        <v>3</v>
      </c>
      <c r="C7" s="106" t="s">
        <v>59</v>
      </c>
      <c r="D7" s="107"/>
      <c r="E7" s="105" t="s">
        <v>5</v>
      </c>
      <c r="F7" s="108" t="s">
        <v>6</v>
      </c>
      <c r="G7" s="100" t="s">
        <v>36</v>
      </c>
      <c r="H7" s="114"/>
      <c r="I7" s="110" t="s">
        <v>37</v>
      </c>
      <c r="J7" s="101"/>
    </row>
    <row r="8" spans="1:10" x14ac:dyDescent="0.25">
      <c r="A8" s="97"/>
      <c r="B8" s="83"/>
      <c r="C8" s="90"/>
      <c r="D8" s="91"/>
      <c r="E8" s="83"/>
      <c r="F8" s="82"/>
      <c r="G8" s="102"/>
      <c r="H8" s="115"/>
      <c r="I8" s="111"/>
      <c r="J8" s="103"/>
    </row>
    <row r="9" spans="1:10" ht="21" customHeight="1" thickBot="1" x14ac:dyDescent="0.3">
      <c r="A9" s="104"/>
      <c r="B9" s="81"/>
      <c r="C9" s="90"/>
      <c r="D9" s="91"/>
      <c r="E9" s="81"/>
      <c r="F9" s="82"/>
      <c r="G9" s="36" t="s">
        <v>30</v>
      </c>
      <c r="H9" s="36" t="s">
        <v>31</v>
      </c>
      <c r="I9" s="36" t="s">
        <v>30</v>
      </c>
      <c r="J9" s="37" t="s">
        <v>31</v>
      </c>
    </row>
    <row r="10" spans="1:10" ht="15.75" thickBot="1" x14ac:dyDescent="0.3">
      <c r="A10" s="2">
        <v>0</v>
      </c>
      <c r="B10" s="3">
        <v>1</v>
      </c>
      <c r="C10" s="86">
        <v>2</v>
      </c>
      <c r="D10" s="87"/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1">
        <v>8</v>
      </c>
    </row>
    <row r="11" spans="1:10" ht="45" customHeight="1" x14ac:dyDescent="0.25">
      <c r="A11" s="93" t="s">
        <v>48</v>
      </c>
      <c r="B11" s="70" t="s">
        <v>57</v>
      </c>
      <c r="C11" s="74" t="s">
        <v>58</v>
      </c>
      <c r="D11" s="75"/>
      <c r="E11" s="4" t="s">
        <v>17</v>
      </c>
      <c r="F11" s="4"/>
      <c r="G11" s="5">
        <f>H11*10%</f>
        <v>7000</v>
      </c>
      <c r="H11" s="5">
        <v>70000</v>
      </c>
      <c r="I11" s="5">
        <f>G11*F11</f>
        <v>0</v>
      </c>
      <c r="J11" s="6">
        <f>H11*F11</f>
        <v>0</v>
      </c>
    </row>
    <row r="12" spans="1:10" ht="45" customHeight="1" x14ac:dyDescent="0.25">
      <c r="A12" s="94"/>
      <c r="B12" s="71"/>
      <c r="C12" s="76"/>
      <c r="D12" s="77"/>
      <c r="E12" s="24" t="s">
        <v>45</v>
      </c>
      <c r="F12" s="8"/>
      <c r="G12" s="5">
        <f>H12*10%</f>
        <v>1050</v>
      </c>
      <c r="H12" s="9">
        <v>10500</v>
      </c>
      <c r="I12" s="5">
        <f>G12*F12</f>
        <v>0</v>
      </c>
      <c r="J12" s="6">
        <f>H12*F12</f>
        <v>0</v>
      </c>
    </row>
    <row r="13" spans="1:10" ht="45" customHeight="1" x14ac:dyDescent="0.25">
      <c r="A13" s="94"/>
      <c r="B13" s="71"/>
      <c r="C13" s="76"/>
      <c r="D13" s="77"/>
      <c r="E13" s="24" t="s">
        <v>40</v>
      </c>
      <c r="F13" s="8"/>
      <c r="G13" s="9">
        <f t="shared" ref="G13:H13" si="0">G11*0.064</f>
        <v>448</v>
      </c>
      <c r="H13" s="9">
        <f t="shared" si="0"/>
        <v>4480</v>
      </c>
      <c r="I13" s="5">
        <f>G13*F13</f>
        <v>0</v>
      </c>
      <c r="J13" s="6">
        <f>H13*F13</f>
        <v>0</v>
      </c>
    </row>
    <row r="14" spans="1:10" ht="45" customHeight="1" thickBot="1" x14ac:dyDescent="0.3">
      <c r="A14" s="112"/>
      <c r="B14" s="113"/>
      <c r="C14" s="78"/>
      <c r="D14" s="79"/>
      <c r="E14" s="7" t="s">
        <v>18</v>
      </c>
      <c r="F14" s="8"/>
      <c r="G14" s="9">
        <f t="shared" ref="G14:H14" si="1">G11*0.064</f>
        <v>448</v>
      </c>
      <c r="H14" s="9">
        <f t="shared" si="1"/>
        <v>4480</v>
      </c>
      <c r="I14" s="9">
        <f>G14*F14</f>
        <v>0</v>
      </c>
      <c r="J14" s="10">
        <f>H14*F14</f>
        <v>0</v>
      </c>
    </row>
    <row r="15" spans="1:10" ht="19.5" customHeight="1" x14ac:dyDescent="0.25">
      <c r="A15" s="96" t="s">
        <v>47</v>
      </c>
      <c r="B15" s="68"/>
      <c r="C15" s="68"/>
      <c r="D15" s="116"/>
      <c r="E15" s="22" t="s">
        <v>17</v>
      </c>
      <c r="F15" s="54"/>
      <c r="G15" s="11">
        <f t="shared" ref="G15:J18" si="2">G11</f>
        <v>7000</v>
      </c>
      <c r="H15" s="11">
        <f t="shared" si="2"/>
        <v>70000</v>
      </c>
      <c r="I15" s="11">
        <f t="shared" si="2"/>
        <v>0</v>
      </c>
      <c r="J15" s="12">
        <f t="shared" si="2"/>
        <v>0</v>
      </c>
    </row>
    <row r="16" spans="1:10" ht="29.25" customHeight="1" x14ac:dyDescent="0.25">
      <c r="A16" s="96"/>
      <c r="B16" s="68"/>
      <c r="C16" s="68"/>
      <c r="D16" s="116"/>
      <c r="E16" s="48" t="s">
        <v>45</v>
      </c>
      <c r="F16" s="56"/>
      <c r="G16" s="40">
        <f t="shared" si="2"/>
        <v>1050</v>
      </c>
      <c r="H16" s="40">
        <f t="shared" si="2"/>
        <v>10500</v>
      </c>
      <c r="I16" s="40">
        <f t="shared" si="2"/>
        <v>0</v>
      </c>
      <c r="J16" s="53">
        <f t="shared" si="2"/>
        <v>0</v>
      </c>
    </row>
    <row r="17" spans="1:10" ht="32.25" customHeight="1" x14ac:dyDescent="0.25">
      <c r="A17" s="96"/>
      <c r="B17" s="68"/>
      <c r="C17" s="68"/>
      <c r="D17" s="116"/>
      <c r="E17" s="48" t="s">
        <v>40</v>
      </c>
      <c r="F17" s="55"/>
      <c r="G17" s="40">
        <f t="shared" si="2"/>
        <v>448</v>
      </c>
      <c r="H17" s="40">
        <f t="shared" si="2"/>
        <v>4480</v>
      </c>
      <c r="I17" s="40">
        <f t="shared" si="2"/>
        <v>0</v>
      </c>
      <c r="J17" s="53">
        <f t="shared" si="2"/>
        <v>0</v>
      </c>
    </row>
    <row r="18" spans="1:10" ht="29.25" customHeight="1" x14ac:dyDescent="0.25">
      <c r="A18" s="97"/>
      <c r="B18" s="69"/>
      <c r="C18" s="69"/>
      <c r="D18" s="117"/>
      <c r="E18" s="46" t="s">
        <v>18</v>
      </c>
      <c r="F18" s="55"/>
      <c r="G18" s="41">
        <f t="shared" si="2"/>
        <v>448</v>
      </c>
      <c r="H18" s="41">
        <f t="shared" si="2"/>
        <v>4480</v>
      </c>
      <c r="I18" s="41">
        <f t="shared" si="2"/>
        <v>0</v>
      </c>
      <c r="J18" s="42">
        <f t="shared" si="2"/>
        <v>0</v>
      </c>
    </row>
    <row r="19" spans="1:10" ht="29.25" customHeight="1" thickBot="1" x14ac:dyDescent="0.3">
      <c r="A19" s="98"/>
      <c r="B19" s="99"/>
      <c r="C19" s="99"/>
      <c r="D19" s="118"/>
      <c r="E19" s="47" t="s">
        <v>19</v>
      </c>
      <c r="F19" s="23"/>
      <c r="G19" s="43"/>
      <c r="H19" s="43"/>
      <c r="I19" s="43">
        <f t="shared" ref="I19:J19" si="3">SUM(I15:I18)</f>
        <v>0</v>
      </c>
      <c r="J19" s="44">
        <f t="shared" si="3"/>
        <v>0</v>
      </c>
    </row>
    <row r="20" spans="1:10" ht="29.25" customHeight="1" x14ac:dyDescent="0.25">
      <c r="A20" s="16"/>
      <c r="B20" s="16"/>
      <c r="C20" s="16"/>
      <c r="D20" s="16"/>
      <c r="E20" s="17"/>
      <c r="F20" s="16"/>
      <c r="G20" s="18"/>
      <c r="H20" s="18"/>
      <c r="I20" s="18"/>
      <c r="J20" s="18"/>
    </row>
    <row r="21" spans="1:10" ht="15.75" x14ac:dyDescent="0.25">
      <c r="B21" s="19"/>
      <c r="F21" s="92"/>
      <c r="G21" s="92"/>
      <c r="H21" s="92"/>
      <c r="I21" s="92"/>
      <c r="J21" s="92"/>
    </row>
    <row r="22" spans="1:10" ht="15" customHeight="1" x14ac:dyDescent="0.25">
      <c r="B22" s="19"/>
      <c r="F22" s="92"/>
      <c r="G22" s="92"/>
      <c r="H22" s="92"/>
      <c r="I22" s="92"/>
      <c r="J22" s="92"/>
    </row>
    <row r="23" spans="1:10" ht="15.75" x14ac:dyDescent="0.25">
      <c r="G23" s="20"/>
    </row>
    <row r="24" spans="1:10" ht="15.75" x14ac:dyDescent="0.25">
      <c r="G24" s="20"/>
    </row>
    <row r="25" spans="1:10" ht="18.75" customHeight="1" x14ac:dyDescent="0.25"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4.25" customHeight="1" x14ac:dyDescent="0.25">
      <c r="B26" s="92"/>
      <c r="C26" s="92"/>
      <c r="D26" s="92"/>
      <c r="E26" s="66"/>
      <c r="F26" s="92"/>
      <c r="G26" s="92"/>
      <c r="H26" s="92"/>
      <c r="I26" s="92"/>
      <c r="J26" s="92"/>
    </row>
    <row r="27" spans="1:10" ht="18.75" customHeight="1" x14ac:dyDescent="0.25">
      <c r="B27" s="20"/>
      <c r="G27" s="20"/>
    </row>
    <row r="28" spans="1:10" ht="11.25" customHeight="1" x14ac:dyDescent="0.25"/>
    <row r="29" spans="1:10" ht="15.75" customHeight="1" x14ac:dyDescent="0.25">
      <c r="F29" s="109"/>
      <c r="G29" s="109"/>
      <c r="H29" s="109"/>
      <c r="I29" s="109"/>
      <c r="J29" s="109"/>
    </row>
    <row r="30" spans="1:10" ht="15.75" x14ac:dyDescent="0.25">
      <c r="C30" s="34"/>
      <c r="D30" s="35"/>
      <c r="F30" s="35"/>
      <c r="H30" s="20"/>
    </row>
    <row r="31" spans="1:10" ht="15.75" x14ac:dyDescent="0.25">
      <c r="A31" s="19"/>
      <c r="C31" s="20"/>
      <c r="F31" s="20"/>
      <c r="H31" s="28"/>
      <c r="I31" s="20"/>
      <c r="J31" s="20"/>
    </row>
    <row r="32" spans="1:10" ht="15.75" x14ac:dyDescent="0.25">
      <c r="H32" s="20"/>
      <c r="I32" s="20"/>
      <c r="J32" s="20"/>
    </row>
    <row r="33" spans="2:10" ht="15.75" x14ac:dyDescent="0.25">
      <c r="H33" s="28"/>
      <c r="I33" s="20"/>
    </row>
    <row r="34" spans="2:10" ht="15.75" x14ac:dyDescent="0.25">
      <c r="B34" s="20"/>
      <c r="F34" s="20"/>
      <c r="H34" s="28"/>
      <c r="I34" s="20"/>
      <c r="J34" s="20"/>
    </row>
    <row r="35" spans="2:10" ht="15.75" x14ac:dyDescent="0.25">
      <c r="B35" s="20"/>
      <c r="C35" s="34"/>
      <c r="D35" s="35"/>
      <c r="E35" s="35"/>
      <c r="F35" s="20"/>
      <c r="J35" s="20"/>
    </row>
  </sheetData>
  <mergeCells count="17">
    <mergeCell ref="F29:J29"/>
    <mergeCell ref="I7:J8"/>
    <mergeCell ref="A11:A14"/>
    <mergeCell ref="B11:B14"/>
    <mergeCell ref="F7:F9"/>
    <mergeCell ref="G7:H8"/>
    <mergeCell ref="A15:D19"/>
    <mergeCell ref="A7:A9"/>
    <mergeCell ref="B7:B9"/>
    <mergeCell ref="C7:D9"/>
    <mergeCell ref="E7:E9"/>
    <mergeCell ref="C11:D14"/>
    <mergeCell ref="C10:D10"/>
    <mergeCell ref="F21:J21"/>
    <mergeCell ref="F22:J22"/>
    <mergeCell ref="B26:D26"/>
    <mergeCell ref="F26:J26"/>
  </mergeCells>
  <printOptions horizontalCentered="1"/>
  <pageMargins left="0.5" right="0.5" top="0.5" bottom="0.2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018A-8823-4222-8B39-883DD7AD5A83}">
  <sheetPr>
    <pageSetUpPr fitToPage="1"/>
  </sheetPr>
  <dimension ref="A1:J30"/>
  <sheetViews>
    <sheetView topLeftCell="A18" zoomScaleNormal="100" workbookViewId="0">
      <selection activeCell="A20" sqref="A20:J34"/>
    </sheetView>
  </sheetViews>
  <sheetFormatPr defaultRowHeight="15" x14ac:dyDescent="0.25"/>
  <cols>
    <col min="2" max="2" width="18.28515625" customWidth="1"/>
    <col min="3" max="3" width="8.5703125" customWidth="1"/>
    <col min="4" max="4" width="11.42578125" customWidth="1"/>
    <col min="5" max="5" width="20.85546875" customWidth="1"/>
    <col min="6" max="6" width="8.5703125" customWidth="1"/>
    <col min="8" max="9" width="10.140625" bestFit="1" customWidth="1"/>
    <col min="10" max="10" width="11.7109375" bestFit="1" customWidth="1"/>
  </cols>
  <sheetData>
    <row r="1" spans="1:10" x14ac:dyDescent="0.25">
      <c r="A1" s="1" t="s">
        <v>0</v>
      </c>
    </row>
    <row r="2" spans="1:10" x14ac:dyDescent="0.25">
      <c r="A2" s="1" t="s">
        <v>49</v>
      </c>
      <c r="D2" s="1" t="s">
        <v>1</v>
      </c>
    </row>
    <row r="3" spans="1:10" x14ac:dyDescent="0.25">
      <c r="D3" s="1"/>
    </row>
    <row r="4" spans="1:10" ht="15.75" x14ac:dyDescent="0.25">
      <c r="A4" s="26" t="s">
        <v>55</v>
      </c>
      <c r="D4" s="21"/>
      <c r="E4" s="27"/>
      <c r="F4" s="27"/>
    </row>
    <row r="5" spans="1:10" x14ac:dyDescent="0.25">
      <c r="B5" s="1"/>
    </row>
    <row r="6" spans="1:10" ht="15.75" thickBot="1" x14ac:dyDescent="0.3">
      <c r="G6" s="28"/>
      <c r="H6" s="28"/>
      <c r="I6" s="28" t="s">
        <v>34</v>
      </c>
    </row>
    <row r="7" spans="1:10" ht="24.75" customHeight="1" x14ac:dyDescent="0.25">
      <c r="A7" s="95" t="s">
        <v>2</v>
      </c>
      <c r="B7" s="105" t="s">
        <v>3</v>
      </c>
      <c r="C7" s="106" t="s">
        <v>59</v>
      </c>
      <c r="D7" s="107"/>
      <c r="E7" s="105" t="s">
        <v>5</v>
      </c>
      <c r="F7" s="108" t="s">
        <v>6</v>
      </c>
      <c r="G7" s="100" t="s">
        <v>32</v>
      </c>
      <c r="H7" s="114"/>
      <c r="I7" s="110" t="s">
        <v>33</v>
      </c>
      <c r="J7" s="101"/>
    </row>
    <row r="8" spans="1:10" x14ac:dyDescent="0.25">
      <c r="A8" s="97"/>
      <c r="B8" s="83"/>
      <c r="C8" s="90"/>
      <c r="D8" s="91"/>
      <c r="E8" s="83"/>
      <c r="F8" s="82"/>
      <c r="G8" s="102"/>
      <c r="H8" s="115"/>
      <c r="I8" s="111"/>
      <c r="J8" s="103"/>
    </row>
    <row r="9" spans="1:10" ht="16.5" thickBot="1" x14ac:dyDescent="0.3">
      <c r="A9" s="104"/>
      <c r="B9" s="81"/>
      <c r="C9" s="90"/>
      <c r="D9" s="91"/>
      <c r="E9" s="81"/>
      <c r="F9" s="82"/>
      <c r="G9" s="36" t="s">
        <v>30</v>
      </c>
      <c r="H9" s="36" t="s">
        <v>31</v>
      </c>
      <c r="I9" s="36" t="s">
        <v>30</v>
      </c>
      <c r="J9" s="37" t="s">
        <v>31</v>
      </c>
    </row>
    <row r="10" spans="1:10" ht="15.75" thickBot="1" x14ac:dyDescent="0.3">
      <c r="A10" s="2">
        <v>0</v>
      </c>
      <c r="B10" s="3">
        <v>1</v>
      </c>
      <c r="C10" s="3"/>
      <c r="D10" s="3">
        <v>2</v>
      </c>
      <c r="E10" s="3">
        <v>3</v>
      </c>
      <c r="F10" s="3">
        <v>4</v>
      </c>
      <c r="G10" s="3">
        <v>9</v>
      </c>
      <c r="H10" s="3">
        <v>10</v>
      </c>
      <c r="I10" s="3">
        <v>11</v>
      </c>
      <c r="J10" s="31">
        <v>12</v>
      </c>
    </row>
    <row r="11" spans="1:10" ht="45" customHeight="1" x14ac:dyDescent="0.25">
      <c r="A11" s="93" t="s">
        <v>48</v>
      </c>
      <c r="B11" s="70" t="s">
        <v>57</v>
      </c>
      <c r="C11" s="74" t="s">
        <v>58</v>
      </c>
      <c r="D11" s="75"/>
      <c r="E11" s="4" t="s">
        <v>17</v>
      </c>
      <c r="F11" s="4"/>
      <c r="G11" s="5">
        <f>H11*10%</f>
        <v>7000</v>
      </c>
      <c r="H11" s="5">
        <v>70000</v>
      </c>
      <c r="I11" s="5">
        <f>G11*F11</f>
        <v>0</v>
      </c>
      <c r="J11" s="6">
        <f>H11*F11</f>
        <v>0</v>
      </c>
    </row>
    <row r="12" spans="1:10" ht="45" customHeight="1" x14ac:dyDescent="0.25">
      <c r="A12" s="94"/>
      <c r="B12" s="71"/>
      <c r="C12" s="76"/>
      <c r="D12" s="77"/>
      <c r="E12" s="24" t="s">
        <v>45</v>
      </c>
      <c r="F12" s="8"/>
      <c r="G12" s="5">
        <f>H12*10%</f>
        <v>1050</v>
      </c>
      <c r="H12" s="9">
        <v>10500</v>
      </c>
      <c r="I12" s="5">
        <f>G12*F12</f>
        <v>0</v>
      </c>
      <c r="J12" s="6">
        <f>H12*F12</f>
        <v>0</v>
      </c>
    </row>
    <row r="13" spans="1:10" ht="45" customHeight="1" x14ac:dyDescent="0.25">
      <c r="A13" s="94"/>
      <c r="B13" s="71"/>
      <c r="C13" s="76"/>
      <c r="D13" s="77"/>
      <c r="E13" s="24" t="s">
        <v>40</v>
      </c>
      <c r="F13" s="8"/>
      <c r="G13" s="9">
        <f t="shared" ref="G13:H13" si="0">G11*0.064</f>
        <v>448</v>
      </c>
      <c r="H13" s="9">
        <f t="shared" si="0"/>
        <v>4480</v>
      </c>
      <c r="I13" s="5">
        <f>G13*F13</f>
        <v>0</v>
      </c>
      <c r="J13" s="6">
        <f>H13*F13</f>
        <v>0</v>
      </c>
    </row>
    <row r="14" spans="1:10" ht="45" customHeight="1" thickBot="1" x14ac:dyDescent="0.3">
      <c r="A14" s="112"/>
      <c r="B14" s="113"/>
      <c r="C14" s="78"/>
      <c r="D14" s="79"/>
      <c r="E14" s="7" t="s">
        <v>18</v>
      </c>
      <c r="F14" s="8"/>
      <c r="G14" s="9">
        <f t="shared" ref="G14:H14" si="1">G11*0.064</f>
        <v>448</v>
      </c>
      <c r="H14" s="9">
        <f t="shared" si="1"/>
        <v>4480</v>
      </c>
      <c r="I14" s="9">
        <f>G14*F14</f>
        <v>0</v>
      </c>
      <c r="J14" s="10">
        <f>H14*F14</f>
        <v>0</v>
      </c>
    </row>
    <row r="15" spans="1:10" ht="19.5" customHeight="1" x14ac:dyDescent="0.25">
      <c r="A15" s="96" t="s">
        <v>47</v>
      </c>
      <c r="B15" s="68"/>
      <c r="C15" s="68"/>
      <c r="D15" s="116"/>
      <c r="E15" s="22" t="s">
        <v>17</v>
      </c>
      <c r="F15" s="54"/>
      <c r="G15" s="11">
        <f t="shared" ref="G15:J18" si="2">G11</f>
        <v>7000</v>
      </c>
      <c r="H15" s="11">
        <f t="shared" si="2"/>
        <v>70000</v>
      </c>
      <c r="I15" s="11">
        <f t="shared" si="2"/>
        <v>0</v>
      </c>
      <c r="J15" s="12">
        <f t="shared" si="2"/>
        <v>0</v>
      </c>
    </row>
    <row r="16" spans="1:10" ht="29.25" customHeight="1" x14ac:dyDescent="0.25">
      <c r="A16" s="96"/>
      <c r="B16" s="68"/>
      <c r="C16" s="68"/>
      <c r="D16" s="116"/>
      <c r="E16" s="48" t="s">
        <v>45</v>
      </c>
      <c r="F16" s="56"/>
      <c r="G16" s="40">
        <f t="shared" si="2"/>
        <v>1050</v>
      </c>
      <c r="H16" s="40">
        <f t="shared" si="2"/>
        <v>10500</v>
      </c>
      <c r="I16" s="40">
        <f t="shared" si="2"/>
        <v>0</v>
      </c>
      <c r="J16" s="53">
        <f t="shared" si="2"/>
        <v>0</v>
      </c>
    </row>
    <row r="17" spans="1:10" ht="32.25" customHeight="1" x14ac:dyDescent="0.25">
      <c r="A17" s="96"/>
      <c r="B17" s="68"/>
      <c r="C17" s="68"/>
      <c r="D17" s="116"/>
      <c r="E17" s="48" t="s">
        <v>40</v>
      </c>
      <c r="F17" s="55"/>
      <c r="G17" s="40">
        <f t="shared" si="2"/>
        <v>448</v>
      </c>
      <c r="H17" s="40">
        <f t="shared" si="2"/>
        <v>4480</v>
      </c>
      <c r="I17" s="40">
        <f t="shared" si="2"/>
        <v>0</v>
      </c>
      <c r="J17" s="53">
        <f t="shared" si="2"/>
        <v>0</v>
      </c>
    </row>
    <row r="18" spans="1:10" ht="29.25" customHeight="1" x14ac:dyDescent="0.25">
      <c r="A18" s="97"/>
      <c r="B18" s="69"/>
      <c r="C18" s="69"/>
      <c r="D18" s="117"/>
      <c r="E18" s="46" t="s">
        <v>18</v>
      </c>
      <c r="F18" s="55"/>
      <c r="G18" s="41">
        <f t="shared" si="2"/>
        <v>448</v>
      </c>
      <c r="H18" s="41">
        <f t="shared" si="2"/>
        <v>4480</v>
      </c>
      <c r="I18" s="41">
        <f t="shared" si="2"/>
        <v>0</v>
      </c>
      <c r="J18" s="42">
        <f t="shared" si="2"/>
        <v>0</v>
      </c>
    </row>
    <row r="19" spans="1:10" ht="29.25" customHeight="1" thickBot="1" x14ac:dyDescent="0.3">
      <c r="A19" s="98"/>
      <c r="B19" s="99"/>
      <c r="C19" s="99"/>
      <c r="D19" s="118"/>
      <c r="E19" s="47" t="s">
        <v>19</v>
      </c>
      <c r="F19" s="23"/>
      <c r="G19" s="43"/>
      <c r="H19" s="43"/>
      <c r="I19" s="43">
        <f t="shared" ref="I19:J19" si="3">SUM(I15:I18)</f>
        <v>0</v>
      </c>
      <c r="J19" s="44">
        <f t="shared" si="3"/>
        <v>0</v>
      </c>
    </row>
    <row r="20" spans="1:10" ht="29.25" customHeight="1" x14ac:dyDescent="0.25">
      <c r="A20" s="16"/>
      <c r="B20" s="16"/>
      <c r="C20" s="16"/>
      <c r="D20" s="16"/>
      <c r="E20" s="17"/>
      <c r="F20" s="16"/>
      <c r="G20" s="18"/>
      <c r="H20" s="18"/>
      <c r="I20" s="18"/>
      <c r="J20" s="18"/>
    </row>
    <row r="21" spans="1:10" ht="15.75" x14ac:dyDescent="0.25">
      <c r="A21" s="19"/>
      <c r="E21" s="92"/>
      <c r="F21" s="92"/>
      <c r="G21" s="92"/>
      <c r="H21" s="92"/>
      <c r="I21" s="92"/>
    </row>
    <row r="22" spans="1:10" ht="15" customHeight="1" x14ac:dyDescent="0.25">
      <c r="A22" s="19"/>
      <c r="E22" s="92"/>
      <c r="F22" s="92"/>
      <c r="G22" s="92"/>
      <c r="H22" s="92"/>
      <c r="I22" s="92"/>
    </row>
    <row r="23" spans="1:10" ht="15.75" x14ac:dyDescent="0.25">
      <c r="F23" s="20"/>
    </row>
    <row r="24" spans="1:10" ht="15.75" x14ac:dyDescent="0.25">
      <c r="F24" s="20"/>
    </row>
    <row r="25" spans="1:10" ht="18.75" customHeight="1" x14ac:dyDescent="0.25">
      <c r="A25" s="66"/>
      <c r="B25" s="66"/>
      <c r="C25" s="66"/>
      <c r="D25" s="66"/>
      <c r="E25" s="92"/>
      <c r="F25" s="92"/>
      <c r="G25" s="92"/>
      <c r="H25" s="92"/>
      <c r="I25" s="92"/>
    </row>
    <row r="26" spans="1:10" ht="14.25" customHeight="1" x14ac:dyDescent="0.25">
      <c r="A26" s="92"/>
      <c r="B26" s="92"/>
      <c r="C26" s="92"/>
      <c r="D26" s="66"/>
      <c r="E26" s="92"/>
      <c r="F26" s="92"/>
      <c r="G26" s="92"/>
      <c r="H26" s="92"/>
      <c r="I26" s="92"/>
    </row>
    <row r="27" spans="1:10" ht="18.75" customHeight="1" x14ac:dyDescent="0.25">
      <c r="A27" s="20"/>
      <c r="F27" s="20"/>
    </row>
    <row r="28" spans="1:10" ht="11.25" customHeight="1" x14ac:dyDescent="0.25"/>
    <row r="29" spans="1:10" ht="15.75" customHeight="1" x14ac:dyDescent="0.25">
      <c r="E29" s="109"/>
      <c r="F29" s="109"/>
      <c r="G29" s="109"/>
      <c r="H29" s="109"/>
      <c r="I29" s="109"/>
    </row>
    <row r="30" spans="1:10" ht="15.75" x14ac:dyDescent="0.25">
      <c r="B30" s="34"/>
      <c r="C30" s="35"/>
      <c r="E30" s="35"/>
      <c r="G30" s="20"/>
    </row>
  </sheetData>
  <mergeCells count="17">
    <mergeCell ref="A15:D19"/>
    <mergeCell ref="A7:A9"/>
    <mergeCell ref="B7:B9"/>
    <mergeCell ref="C7:D9"/>
    <mergeCell ref="E7:E9"/>
    <mergeCell ref="C11:D14"/>
    <mergeCell ref="I7:J8"/>
    <mergeCell ref="A11:A14"/>
    <mergeCell ref="B11:B14"/>
    <mergeCell ref="F7:F9"/>
    <mergeCell ref="G7:H8"/>
    <mergeCell ref="E21:I21"/>
    <mergeCell ref="E22:I22"/>
    <mergeCell ref="A26:C26"/>
    <mergeCell ref="E26:I26"/>
    <mergeCell ref="E29:I29"/>
    <mergeCell ref="E25:I25"/>
  </mergeCells>
  <printOptions horizontalCentered="1"/>
  <pageMargins left="0.5" right="0.25" top="0.5" bottom="0.2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5F1A3-8A7A-4CE6-8554-62A830728A8B}">
  <sheetPr>
    <pageSetUpPr fitToPage="1"/>
  </sheetPr>
  <dimension ref="A1:J30"/>
  <sheetViews>
    <sheetView tabSelected="1" zoomScaleNormal="100" workbookViewId="0">
      <selection activeCell="F11" sqref="F11:F18"/>
    </sheetView>
  </sheetViews>
  <sheetFormatPr defaultRowHeight="15" x14ac:dyDescent="0.25"/>
  <cols>
    <col min="2" max="2" width="18.28515625" customWidth="1"/>
    <col min="3" max="3" width="8.5703125" customWidth="1"/>
    <col min="4" max="4" width="11" customWidth="1"/>
    <col min="5" max="5" width="20.85546875" customWidth="1"/>
    <col min="6" max="6" width="8.5703125" customWidth="1"/>
    <col min="8" max="9" width="10.140625" bestFit="1" customWidth="1"/>
    <col min="10" max="10" width="11.7109375" bestFit="1" customWidth="1"/>
  </cols>
  <sheetData>
    <row r="1" spans="1:10" x14ac:dyDescent="0.25">
      <c r="A1" s="1" t="s">
        <v>0</v>
      </c>
    </row>
    <row r="2" spans="1:10" x14ac:dyDescent="0.25">
      <c r="A2" s="1" t="s">
        <v>49</v>
      </c>
      <c r="D2" s="1" t="s">
        <v>1</v>
      </c>
    </row>
    <row r="3" spans="1:10" x14ac:dyDescent="0.25">
      <c r="D3" s="1"/>
    </row>
    <row r="4" spans="1:10" ht="15.75" x14ac:dyDescent="0.25">
      <c r="A4" s="26" t="s">
        <v>56</v>
      </c>
      <c r="D4" s="21"/>
      <c r="E4" s="27"/>
      <c r="F4" s="27"/>
    </row>
    <row r="5" spans="1:10" x14ac:dyDescent="0.25">
      <c r="B5" s="1"/>
    </row>
    <row r="6" spans="1:10" ht="15.75" thickBot="1" x14ac:dyDescent="0.3">
      <c r="G6" s="28"/>
      <c r="H6" s="28"/>
      <c r="I6" s="28" t="s">
        <v>39</v>
      </c>
    </row>
    <row r="7" spans="1:10" ht="24.75" customHeight="1" x14ac:dyDescent="0.25">
      <c r="A7" s="95" t="s">
        <v>2</v>
      </c>
      <c r="B7" s="105" t="s">
        <v>3</v>
      </c>
      <c r="C7" s="106" t="s">
        <v>59</v>
      </c>
      <c r="D7" s="107"/>
      <c r="E7" s="105" t="s">
        <v>5</v>
      </c>
      <c r="F7" s="108" t="s">
        <v>6</v>
      </c>
      <c r="G7" s="100" t="s">
        <v>41</v>
      </c>
      <c r="H7" s="114"/>
      <c r="I7" s="110" t="s">
        <v>42</v>
      </c>
      <c r="J7" s="101"/>
    </row>
    <row r="8" spans="1:10" x14ac:dyDescent="0.25">
      <c r="A8" s="97"/>
      <c r="B8" s="83"/>
      <c r="C8" s="90"/>
      <c r="D8" s="91"/>
      <c r="E8" s="83"/>
      <c r="F8" s="82"/>
      <c r="G8" s="102"/>
      <c r="H8" s="115"/>
      <c r="I8" s="111"/>
      <c r="J8" s="103"/>
    </row>
    <row r="9" spans="1:10" ht="16.5" thickBot="1" x14ac:dyDescent="0.3">
      <c r="A9" s="104"/>
      <c r="B9" s="81"/>
      <c r="C9" s="90"/>
      <c r="D9" s="91"/>
      <c r="E9" s="81"/>
      <c r="F9" s="82"/>
      <c r="G9" s="36" t="s">
        <v>30</v>
      </c>
      <c r="H9" s="36" t="s">
        <v>31</v>
      </c>
      <c r="I9" s="36" t="s">
        <v>30</v>
      </c>
      <c r="J9" s="37" t="s">
        <v>31</v>
      </c>
    </row>
    <row r="10" spans="1:10" ht="15.75" thickBot="1" x14ac:dyDescent="0.3">
      <c r="A10" s="2">
        <v>0</v>
      </c>
      <c r="B10" s="3">
        <v>1</v>
      </c>
      <c r="C10" s="86">
        <v>2</v>
      </c>
      <c r="D10" s="87"/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1">
        <v>8</v>
      </c>
    </row>
    <row r="11" spans="1:10" ht="45" customHeight="1" x14ac:dyDescent="0.25">
      <c r="A11" s="93" t="s">
        <v>48</v>
      </c>
      <c r="B11" s="70" t="s">
        <v>57</v>
      </c>
      <c r="C11" s="74" t="s">
        <v>58</v>
      </c>
      <c r="D11" s="75"/>
      <c r="E11" s="4" t="s">
        <v>17</v>
      </c>
      <c r="F11" s="4"/>
      <c r="G11" s="5">
        <f>H11*10%</f>
        <v>7000</v>
      </c>
      <c r="H11" s="5">
        <v>70000</v>
      </c>
      <c r="I11" s="5">
        <f>G11*F11</f>
        <v>0</v>
      </c>
      <c r="J11" s="6">
        <f>H11*F11</f>
        <v>0</v>
      </c>
    </row>
    <row r="12" spans="1:10" ht="45" customHeight="1" x14ac:dyDescent="0.25">
      <c r="A12" s="94"/>
      <c r="B12" s="71"/>
      <c r="C12" s="76"/>
      <c r="D12" s="77"/>
      <c r="E12" s="24" t="s">
        <v>45</v>
      </c>
      <c r="F12" s="8"/>
      <c r="G12" s="5">
        <f>H12*10%</f>
        <v>1050</v>
      </c>
      <c r="H12" s="9">
        <v>10500</v>
      </c>
      <c r="I12" s="5">
        <f>G12*F12</f>
        <v>0</v>
      </c>
      <c r="J12" s="6">
        <f>H12*F12</f>
        <v>0</v>
      </c>
    </row>
    <row r="13" spans="1:10" ht="45" customHeight="1" x14ac:dyDescent="0.25">
      <c r="A13" s="94"/>
      <c r="B13" s="71"/>
      <c r="C13" s="76"/>
      <c r="D13" s="77"/>
      <c r="E13" s="24" t="s">
        <v>40</v>
      </c>
      <c r="F13" s="8"/>
      <c r="G13" s="9">
        <f t="shared" ref="G13:H13" si="0">G11*0.064</f>
        <v>448</v>
      </c>
      <c r="H13" s="9">
        <f t="shared" si="0"/>
        <v>4480</v>
      </c>
      <c r="I13" s="5">
        <f>G13*F13</f>
        <v>0</v>
      </c>
      <c r="J13" s="6">
        <f>H13*F13</f>
        <v>0</v>
      </c>
    </row>
    <row r="14" spans="1:10" ht="45" customHeight="1" thickBot="1" x14ac:dyDescent="0.3">
      <c r="A14" s="112"/>
      <c r="B14" s="113"/>
      <c r="C14" s="78"/>
      <c r="D14" s="79"/>
      <c r="E14" s="7" t="s">
        <v>18</v>
      </c>
      <c r="F14" s="8"/>
      <c r="G14" s="9">
        <f t="shared" ref="G14:H14" si="1">G11*0.064</f>
        <v>448</v>
      </c>
      <c r="H14" s="9">
        <f t="shared" si="1"/>
        <v>4480</v>
      </c>
      <c r="I14" s="9">
        <f>G14*F14</f>
        <v>0</v>
      </c>
      <c r="J14" s="10">
        <f>H14*F14</f>
        <v>0</v>
      </c>
    </row>
    <row r="15" spans="1:10" ht="28.5" customHeight="1" x14ac:dyDescent="0.25">
      <c r="A15" s="96" t="s">
        <v>47</v>
      </c>
      <c r="B15" s="68"/>
      <c r="C15" s="68"/>
      <c r="D15" s="116"/>
      <c r="E15" s="22" t="s">
        <v>17</v>
      </c>
      <c r="F15" s="54"/>
      <c r="G15" s="11">
        <f t="shared" ref="G15:J18" si="2">G11</f>
        <v>7000</v>
      </c>
      <c r="H15" s="11">
        <f t="shared" si="2"/>
        <v>70000</v>
      </c>
      <c r="I15" s="11">
        <f t="shared" si="2"/>
        <v>0</v>
      </c>
      <c r="J15" s="12">
        <f t="shared" si="2"/>
        <v>0</v>
      </c>
    </row>
    <row r="16" spans="1:10" ht="29.25" customHeight="1" x14ac:dyDescent="0.25">
      <c r="A16" s="96"/>
      <c r="B16" s="68"/>
      <c r="C16" s="68"/>
      <c r="D16" s="116"/>
      <c r="E16" s="48" t="s">
        <v>45</v>
      </c>
      <c r="F16" s="56"/>
      <c r="G16" s="40">
        <f t="shared" si="2"/>
        <v>1050</v>
      </c>
      <c r="H16" s="40">
        <f t="shared" si="2"/>
        <v>10500</v>
      </c>
      <c r="I16" s="40">
        <f t="shared" si="2"/>
        <v>0</v>
      </c>
      <c r="J16" s="53">
        <f t="shared" si="2"/>
        <v>0</v>
      </c>
    </row>
    <row r="17" spans="1:10" ht="32.25" customHeight="1" x14ac:dyDescent="0.25">
      <c r="A17" s="96"/>
      <c r="B17" s="68"/>
      <c r="C17" s="68"/>
      <c r="D17" s="116"/>
      <c r="E17" s="48" t="s">
        <v>40</v>
      </c>
      <c r="F17" s="55"/>
      <c r="G17" s="40">
        <f t="shared" si="2"/>
        <v>448</v>
      </c>
      <c r="H17" s="40">
        <f t="shared" si="2"/>
        <v>4480</v>
      </c>
      <c r="I17" s="40">
        <f t="shared" si="2"/>
        <v>0</v>
      </c>
      <c r="J17" s="53">
        <f t="shared" si="2"/>
        <v>0</v>
      </c>
    </row>
    <row r="18" spans="1:10" ht="33" customHeight="1" x14ac:dyDescent="0.25">
      <c r="A18" s="97"/>
      <c r="B18" s="69"/>
      <c r="C18" s="69"/>
      <c r="D18" s="117"/>
      <c r="E18" s="46" t="s">
        <v>18</v>
      </c>
      <c r="F18" s="55"/>
      <c r="G18" s="41">
        <f t="shared" si="2"/>
        <v>448</v>
      </c>
      <c r="H18" s="41">
        <f t="shared" si="2"/>
        <v>4480</v>
      </c>
      <c r="I18" s="41">
        <f t="shared" si="2"/>
        <v>0</v>
      </c>
      <c r="J18" s="42">
        <f t="shared" si="2"/>
        <v>0</v>
      </c>
    </row>
    <row r="19" spans="1:10" ht="29.25" customHeight="1" thickBot="1" x14ac:dyDescent="0.3">
      <c r="A19" s="98"/>
      <c r="B19" s="99"/>
      <c r="C19" s="99"/>
      <c r="D19" s="118"/>
      <c r="E19" s="47" t="s">
        <v>19</v>
      </c>
      <c r="F19" s="23"/>
      <c r="G19" s="43"/>
      <c r="H19" s="43"/>
      <c r="I19" s="43">
        <f t="shared" ref="I19:J19" si="3">SUM(I15:I18)</f>
        <v>0</v>
      </c>
      <c r="J19" s="44">
        <f t="shared" si="3"/>
        <v>0</v>
      </c>
    </row>
    <row r="20" spans="1:10" ht="29.25" customHeight="1" x14ac:dyDescent="0.25">
      <c r="A20" s="16"/>
      <c r="B20" s="16"/>
      <c r="C20" s="16"/>
      <c r="D20" s="16"/>
      <c r="E20" s="17"/>
      <c r="F20" s="16"/>
      <c r="G20" s="18"/>
      <c r="H20" s="18"/>
      <c r="I20" s="18"/>
      <c r="J20" s="18"/>
    </row>
    <row r="21" spans="1:10" ht="15.75" x14ac:dyDescent="0.25">
      <c r="B21" s="19"/>
      <c r="F21" s="92"/>
      <c r="G21" s="92"/>
      <c r="H21" s="92"/>
      <c r="I21" s="92"/>
      <c r="J21" s="92"/>
    </row>
    <row r="22" spans="1:10" ht="15" customHeight="1" x14ac:dyDescent="0.25">
      <c r="B22" s="19"/>
      <c r="F22" s="92"/>
      <c r="G22" s="92"/>
      <c r="H22" s="92"/>
      <c r="I22" s="92"/>
      <c r="J22" s="92"/>
    </row>
    <row r="23" spans="1:10" ht="15.75" x14ac:dyDescent="0.25">
      <c r="G23" s="20"/>
    </row>
    <row r="24" spans="1:10" ht="15.75" x14ac:dyDescent="0.25">
      <c r="G24" s="20"/>
    </row>
    <row r="25" spans="1:10" ht="18.75" customHeight="1" x14ac:dyDescent="0.25"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4.25" customHeight="1" x14ac:dyDescent="0.25">
      <c r="B26" s="92"/>
      <c r="C26" s="92"/>
      <c r="D26" s="92"/>
      <c r="E26" s="66"/>
      <c r="F26" s="92"/>
      <c r="G26" s="92"/>
      <c r="H26" s="92"/>
      <c r="I26" s="92"/>
      <c r="J26" s="92"/>
    </row>
    <row r="27" spans="1:10" ht="18.75" customHeight="1" x14ac:dyDescent="0.25">
      <c r="B27" s="20"/>
      <c r="G27" s="20"/>
    </row>
    <row r="28" spans="1:10" ht="11.25" customHeight="1" x14ac:dyDescent="0.25"/>
    <row r="29" spans="1:10" ht="15.75" customHeight="1" x14ac:dyDescent="0.25">
      <c r="F29" s="109"/>
      <c r="G29" s="109"/>
      <c r="H29" s="109"/>
      <c r="I29" s="109"/>
      <c r="J29" s="109"/>
    </row>
    <row r="30" spans="1:10" ht="15.75" x14ac:dyDescent="0.25">
      <c r="C30" s="34"/>
      <c r="D30" s="35"/>
      <c r="F30" s="35"/>
      <c r="H30" s="20"/>
    </row>
  </sheetData>
  <mergeCells count="17">
    <mergeCell ref="A15:D19"/>
    <mergeCell ref="A7:A9"/>
    <mergeCell ref="B7:B9"/>
    <mergeCell ref="C7:D9"/>
    <mergeCell ref="E7:E9"/>
    <mergeCell ref="C11:D14"/>
    <mergeCell ref="C10:D10"/>
    <mergeCell ref="I7:J8"/>
    <mergeCell ref="A11:A14"/>
    <mergeCell ref="B11:B14"/>
    <mergeCell ref="F7:F9"/>
    <mergeCell ref="G7:H8"/>
    <mergeCell ref="F21:J21"/>
    <mergeCell ref="F22:J22"/>
    <mergeCell ref="B26:D26"/>
    <mergeCell ref="F26:J26"/>
    <mergeCell ref="F29:J29"/>
  </mergeCells>
  <printOptions horizontalCentered="1"/>
  <pageMargins left="0.5" right="0.25" top="0.5" bottom="0.2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7</vt:i4>
      </vt:variant>
      <vt:variant>
        <vt:lpstr>Zone denumite</vt:lpstr>
      </vt:variant>
      <vt:variant>
        <vt:i4>7</vt:i4>
      </vt:variant>
    </vt:vector>
  </HeadingPairs>
  <TitlesOfParts>
    <vt:vector size="14" baseType="lpstr">
      <vt:lpstr>Tratamente - SDN CL</vt:lpstr>
      <vt:lpstr>cel mai mic subsecv</vt:lpstr>
      <vt:lpstr>cel mai mare subsecv</vt:lpstr>
      <vt:lpstr>An 1</vt:lpstr>
      <vt:lpstr>An 2</vt:lpstr>
      <vt:lpstr>An 3</vt:lpstr>
      <vt:lpstr>An 4</vt:lpstr>
      <vt:lpstr>'An 1'!Zona_de_imprimat</vt:lpstr>
      <vt:lpstr>'An 2'!Zona_de_imprimat</vt:lpstr>
      <vt:lpstr>'An 3'!Zona_de_imprimat</vt:lpstr>
      <vt:lpstr>'An 4'!Zona_de_imprimat</vt:lpstr>
      <vt:lpstr>'cel mai mare subsecv'!Zona_de_imprimat</vt:lpstr>
      <vt:lpstr>'cel mai mic subsecv'!Zona_de_imprimat</vt:lpstr>
      <vt:lpstr>'Tratamente - SDN CL'!Zona_de_imprimat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INTRETINERE-PAULM</dc:creator>
  <cp:lastModifiedBy>Cojocaru Alina</cp:lastModifiedBy>
  <cp:lastPrinted>2022-02-15T12:17:27Z</cp:lastPrinted>
  <dcterms:created xsi:type="dcterms:W3CDTF">2018-01-18T00:36:10Z</dcterms:created>
  <dcterms:modified xsi:type="dcterms:W3CDTF">2022-02-15T13:10:20Z</dcterms:modified>
</cp:coreProperties>
</file>