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7005" windowHeight="5220" activeTab="6"/>
  </bookViews>
  <sheets>
    <sheet name="Anexa 1D" sheetId="5" r:id="rId1"/>
    <sheet name="Anexa 1C" sheetId="4" r:id="rId2"/>
    <sheet name="Anexa 1B" sheetId="3" r:id="rId3"/>
    <sheet name="Anexa 1A" sheetId="2" r:id="rId4"/>
    <sheet name="Anexa 2" sheetId="1" r:id="rId5"/>
    <sheet name="Anexa 3" sheetId="6" r:id="rId6"/>
    <sheet name="Anexa 3.1" sheetId="9" r:id="rId7"/>
  </sheets>
  <definedNames>
    <definedName name="_xlnm.Print_Area" localSheetId="2">'Anexa 1B'!$A$1:$O$41</definedName>
    <definedName name="_xlnm.Print_Area" localSheetId="1">'Anexa 1C'!$A$1:$Q$37</definedName>
    <definedName name="_xlnm.Print_Area" localSheetId="4">'Anexa 2'!$A$1:$H$32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6" l="1"/>
  <c r="K18" i="5" l="1"/>
  <c r="L18" i="5"/>
  <c r="M18" i="5"/>
  <c r="H18" i="5"/>
  <c r="I18" i="5"/>
  <c r="K17" i="5"/>
  <c r="L17" i="5"/>
  <c r="H17" i="5"/>
  <c r="I17" i="5"/>
  <c r="M17" i="5"/>
  <c r="N17" i="5" l="1"/>
  <c r="N18" i="5"/>
  <c r="O18" i="5"/>
  <c r="O17" i="5"/>
  <c r="M25" i="4"/>
  <c r="P25" i="4" s="1"/>
  <c r="N25" i="4"/>
  <c r="O25" i="4"/>
  <c r="I25" i="4"/>
  <c r="J25" i="4"/>
  <c r="Q25" i="4" s="1"/>
  <c r="N28" i="2" l="1"/>
  <c r="N19" i="2"/>
  <c r="H30" i="3" l="1"/>
  <c r="I30" i="3"/>
  <c r="M30" i="3"/>
  <c r="H29" i="3"/>
  <c r="I29" i="3"/>
  <c r="M29" i="3"/>
  <c r="L30" i="3"/>
  <c r="O30" i="3" s="1"/>
  <c r="K30" i="3"/>
  <c r="L29" i="3"/>
  <c r="O29" i="3" s="1"/>
  <c r="K29" i="3"/>
  <c r="N30" i="3" l="1"/>
  <c r="N29" i="3"/>
  <c r="E15" i="4"/>
  <c r="D18" i="4"/>
  <c r="E18" i="4"/>
  <c r="H11" i="3"/>
  <c r="E16" i="4"/>
  <c r="D13" i="4" l="1"/>
  <c r="E13" i="4"/>
  <c r="J13" i="4" s="1"/>
  <c r="M14" i="5"/>
  <c r="M15" i="5"/>
  <c r="M16" i="5"/>
  <c r="M19" i="5"/>
  <c r="M13" i="5"/>
  <c r="K14" i="5"/>
  <c r="L14" i="5"/>
  <c r="K15" i="5"/>
  <c r="L15" i="5"/>
  <c r="K16" i="5"/>
  <c r="L16" i="5"/>
  <c r="K19" i="5"/>
  <c r="L19" i="5"/>
  <c r="L13" i="5"/>
  <c r="K13" i="5"/>
  <c r="H14" i="5"/>
  <c r="I14" i="5"/>
  <c r="H15" i="5"/>
  <c r="I15" i="5"/>
  <c r="H16" i="5"/>
  <c r="I16" i="5"/>
  <c r="H19" i="5"/>
  <c r="I19" i="5"/>
  <c r="I13" i="5"/>
  <c r="H13" i="5"/>
  <c r="O13" i="4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31" i="3"/>
  <c r="M32" i="3"/>
  <c r="M33" i="3"/>
  <c r="M34" i="3"/>
  <c r="M11" i="3"/>
  <c r="O15" i="4"/>
  <c r="O16" i="4"/>
  <c r="O17" i="4"/>
  <c r="O18" i="4"/>
  <c r="O19" i="4"/>
  <c r="O20" i="4"/>
  <c r="O21" i="4"/>
  <c r="O22" i="4"/>
  <c r="O23" i="4"/>
  <c r="O24" i="4"/>
  <c r="O26" i="4"/>
  <c r="O14" i="4"/>
  <c r="M15" i="4"/>
  <c r="N15" i="4"/>
  <c r="M16" i="4"/>
  <c r="N16" i="4"/>
  <c r="M17" i="4"/>
  <c r="N17" i="4"/>
  <c r="M18" i="4"/>
  <c r="N18" i="4"/>
  <c r="M19" i="4"/>
  <c r="N19" i="4"/>
  <c r="M20" i="4"/>
  <c r="N20" i="4"/>
  <c r="M21" i="4"/>
  <c r="N21" i="4"/>
  <c r="M22" i="4"/>
  <c r="N22" i="4"/>
  <c r="M23" i="4"/>
  <c r="N23" i="4"/>
  <c r="M24" i="4"/>
  <c r="N24" i="4"/>
  <c r="M26" i="4"/>
  <c r="N26" i="4"/>
  <c r="N14" i="4"/>
  <c r="M14" i="4"/>
  <c r="I15" i="4"/>
  <c r="P15" i="4" s="1"/>
  <c r="J15" i="4"/>
  <c r="I16" i="4"/>
  <c r="P16" i="4" s="1"/>
  <c r="J16" i="4"/>
  <c r="Q16" i="4" s="1"/>
  <c r="I17" i="4"/>
  <c r="P17" i="4" s="1"/>
  <c r="J17" i="4"/>
  <c r="Q17" i="4" s="1"/>
  <c r="I18" i="4"/>
  <c r="P18" i="4" s="1"/>
  <c r="J18" i="4"/>
  <c r="Q18" i="4" s="1"/>
  <c r="I19" i="4"/>
  <c r="J19" i="4"/>
  <c r="Q19" i="4" s="1"/>
  <c r="I20" i="4"/>
  <c r="P20" i="4" s="1"/>
  <c r="J20" i="4"/>
  <c r="Q20" i="4" s="1"/>
  <c r="I21" i="4"/>
  <c r="P21" i="4" s="1"/>
  <c r="J21" i="4"/>
  <c r="Q21" i="4" s="1"/>
  <c r="I22" i="4"/>
  <c r="J22" i="4"/>
  <c r="I23" i="4"/>
  <c r="P23" i="4" s="1"/>
  <c r="J23" i="4"/>
  <c r="Q23" i="4" s="1"/>
  <c r="I24" i="4"/>
  <c r="P24" i="4" s="1"/>
  <c r="J24" i="4"/>
  <c r="Q24" i="4" s="1"/>
  <c r="I26" i="4"/>
  <c r="P26" i="4" s="1"/>
  <c r="J26" i="4"/>
  <c r="I14" i="4"/>
  <c r="J14" i="4"/>
  <c r="D36" i="2"/>
  <c r="N12" i="2"/>
  <c r="N13" i="2"/>
  <c r="N14" i="2"/>
  <c r="N15" i="2"/>
  <c r="N16" i="2"/>
  <c r="N17" i="2"/>
  <c r="N18" i="2"/>
  <c r="N20" i="2"/>
  <c r="N21" i="2"/>
  <c r="N22" i="2"/>
  <c r="N23" i="2"/>
  <c r="N24" i="2"/>
  <c r="N25" i="2"/>
  <c r="N26" i="2"/>
  <c r="N27" i="2"/>
  <c r="N29" i="2"/>
  <c r="N30" i="2"/>
  <c r="N31" i="2"/>
  <c r="N32" i="2"/>
  <c r="N33" i="2"/>
  <c r="N34" i="2"/>
  <c r="N35" i="2"/>
  <c r="N11" i="2"/>
  <c r="L34" i="3"/>
  <c r="K34" i="3"/>
  <c r="I34" i="3"/>
  <c r="H34" i="3"/>
  <c r="L33" i="3"/>
  <c r="K33" i="3"/>
  <c r="I33" i="3"/>
  <c r="H33" i="3"/>
  <c r="L32" i="3"/>
  <c r="K32" i="3"/>
  <c r="I32" i="3"/>
  <c r="H32" i="3"/>
  <c r="L31" i="3"/>
  <c r="K31" i="3"/>
  <c r="I31" i="3"/>
  <c r="H31" i="3"/>
  <c r="L28" i="3"/>
  <c r="K28" i="3"/>
  <c r="I28" i="3"/>
  <c r="H28" i="3"/>
  <c r="L27" i="3"/>
  <c r="K27" i="3"/>
  <c r="I27" i="3"/>
  <c r="H27" i="3"/>
  <c r="L26" i="3"/>
  <c r="K26" i="3"/>
  <c r="I26" i="3"/>
  <c r="H26" i="3"/>
  <c r="L25" i="3"/>
  <c r="K25" i="3"/>
  <c r="I25" i="3"/>
  <c r="H25" i="3"/>
  <c r="L24" i="3"/>
  <c r="K24" i="3"/>
  <c r="N24" i="3" s="1"/>
  <c r="I24" i="3"/>
  <c r="H24" i="3"/>
  <c r="L23" i="3"/>
  <c r="K23" i="3"/>
  <c r="N23" i="3" s="1"/>
  <c r="I23" i="3"/>
  <c r="H23" i="3"/>
  <c r="L22" i="3"/>
  <c r="K22" i="3"/>
  <c r="N22" i="3" s="1"/>
  <c r="I22" i="3"/>
  <c r="H22" i="3"/>
  <c r="L21" i="3"/>
  <c r="K21" i="3"/>
  <c r="I21" i="3"/>
  <c r="H21" i="3"/>
  <c r="L20" i="3"/>
  <c r="K20" i="3"/>
  <c r="I20" i="3"/>
  <c r="H20" i="3"/>
  <c r="L19" i="3"/>
  <c r="K19" i="3"/>
  <c r="I19" i="3"/>
  <c r="H19" i="3"/>
  <c r="L18" i="3"/>
  <c r="K18" i="3"/>
  <c r="I18" i="3"/>
  <c r="H18" i="3"/>
  <c r="L17" i="3"/>
  <c r="K17" i="3"/>
  <c r="I17" i="3"/>
  <c r="H17" i="3"/>
  <c r="L16" i="3"/>
  <c r="K16" i="3"/>
  <c r="I16" i="3"/>
  <c r="H16" i="3"/>
  <c r="L15" i="3"/>
  <c r="K15" i="3"/>
  <c r="I15" i="3"/>
  <c r="H15" i="3"/>
  <c r="L14" i="3"/>
  <c r="K14" i="3"/>
  <c r="I14" i="3"/>
  <c r="H14" i="3"/>
  <c r="L13" i="3"/>
  <c r="K13" i="3"/>
  <c r="I13" i="3"/>
  <c r="H13" i="3"/>
  <c r="L12" i="3"/>
  <c r="K12" i="3"/>
  <c r="I12" i="3"/>
  <c r="H12" i="3"/>
  <c r="L11" i="3"/>
  <c r="K11" i="3"/>
  <c r="I11" i="3"/>
  <c r="D15" i="6" l="1"/>
  <c r="O13" i="3"/>
  <c r="O25" i="3"/>
  <c r="O33" i="3"/>
  <c r="N33" i="3"/>
  <c r="N26" i="3"/>
  <c r="N21" i="3"/>
  <c r="N20" i="3"/>
  <c r="N18" i="3"/>
  <c r="N16" i="3"/>
  <c r="N13" i="3"/>
  <c r="N34" i="3"/>
  <c r="N31" i="3"/>
  <c r="N25" i="3"/>
  <c r="O19" i="3"/>
  <c r="N19" i="3"/>
  <c r="N17" i="3"/>
  <c r="N27" i="3"/>
  <c r="N15" i="3"/>
  <c r="O15" i="3"/>
  <c r="K35" i="3"/>
  <c r="E16" i="1" s="1"/>
  <c r="P22" i="4"/>
  <c r="O11" i="3"/>
  <c r="O12" i="3"/>
  <c r="O14" i="3"/>
  <c r="O16" i="3"/>
  <c r="O17" i="3"/>
  <c r="O18" i="3"/>
  <c r="O20" i="3"/>
  <c r="O21" i="3"/>
  <c r="O22" i="3"/>
  <c r="O23" i="3"/>
  <c r="O24" i="3"/>
  <c r="O26" i="3"/>
  <c r="O27" i="3"/>
  <c r="O28" i="3"/>
  <c r="O31" i="3"/>
  <c r="O32" i="3"/>
  <c r="O34" i="3"/>
  <c r="N12" i="3"/>
  <c r="N14" i="3"/>
  <c r="N28" i="3"/>
  <c r="N32" i="3"/>
  <c r="H20" i="5"/>
  <c r="C18" i="1" s="1"/>
  <c r="Q22" i="4"/>
  <c r="N13" i="5"/>
  <c r="K20" i="5"/>
  <c r="E18" i="1" s="1"/>
  <c r="L20" i="5"/>
  <c r="F18" i="1" s="1"/>
  <c r="I20" i="5"/>
  <c r="D18" i="1" s="1"/>
  <c r="I35" i="3"/>
  <c r="D16" i="1" s="1"/>
  <c r="H35" i="3"/>
  <c r="C16" i="1" s="1"/>
  <c r="N11" i="3"/>
  <c r="L35" i="3"/>
  <c r="J27" i="4"/>
  <c r="D17" i="1" s="1"/>
  <c r="M13" i="4"/>
  <c r="M27" i="4" s="1"/>
  <c r="E17" i="1" s="1"/>
  <c r="I13" i="4"/>
  <c r="N13" i="4"/>
  <c r="N27" i="4" s="1"/>
  <c r="N16" i="5"/>
  <c r="O14" i="5"/>
  <c r="O13" i="5"/>
  <c r="O19" i="5"/>
  <c r="N19" i="5"/>
  <c r="O16" i="5"/>
  <c r="O15" i="5"/>
  <c r="N15" i="5"/>
  <c r="N14" i="5"/>
  <c r="Q26" i="4"/>
  <c r="P14" i="4"/>
  <c r="P19" i="4"/>
  <c r="Q14" i="4"/>
  <c r="Q15" i="4"/>
  <c r="D20" i="6" l="1"/>
  <c r="D16" i="6"/>
  <c r="D19" i="6"/>
  <c r="D21" i="6"/>
  <c r="D17" i="6"/>
  <c r="D18" i="6"/>
  <c r="N20" i="5"/>
  <c r="H18" i="1"/>
  <c r="O20" i="5"/>
  <c r="G16" i="1"/>
  <c r="N35" i="3"/>
  <c r="O35" i="3"/>
  <c r="F16" i="1"/>
  <c r="H16" i="1" s="1"/>
  <c r="Q13" i="4"/>
  <c r="Q27" i="4"/>
  <c r="F17" i="1"/>
  <c r="I27" i="4"/>
  <c r="P13" i="4"/>
  <c r="G18" i="1"/>
  <c r="D22" i="6" l="1"/>
  <c r="C17" i="1"/>
  <c r="P27" i="4"/>
  <c r="H17" i="1"/>
  <c r="G17" i="1" l="1"/>
  <c r="D25" i="6" l="1"/>
  <c r="G13" i="2" l="1"/>
  <c r="L13" i="2" s="1"/>
  <c r="G17" i="2"/>
  <c r="M17" i="2" s="1"/>
  <c r="G21" i="2"/>
  <c r="M21" i="2" s="1"/>
  <c r="G25" i="2"/>
  <c r="M25" i="2" s="1"/>
  <c r="G29" i="2"/>
  <c r="M29" i="2" s="1"/>
  <c r="G33" i="2"/>
  <c r="M33" i="2" s="1"/>
  <c r="G14" i="2"/>
  <c r="G18" i="2"/>
  <c r="I18" i="2" s="1"/>
  <c r="G22" i="2"/>
  <c r="M22" i="2" s="1"/>
  <c r="G26" i="2"/>
  <c r="J26" i="2" s="1"/>
  <c r="G30" i="2"/>
  <c r="L30" i="2" s="1"/>
  <c r="G34" i="2"/>
  <c r="M34" i="2" s="1"/>
  <c r="G15" i="2"/>
  <c r="M15" i="2" s="1"/>
  <c r="G19" i="2"/>
  <c r="L19" i="2" s="1"/>
  <c r="G23" i="2"/>
  <c r="I23" i="2" s="1"/>
  <c r="G27" i="2"/>
  <c r="L27" i="2" s="1"/>
  <c r="G31" i="2"/>
  <c r="J31" i="2" s="1"/>
  <c r="G35" i="2"/>
  <c r="M35" i="2" s="1"/>
  <c r="G12" i="2"/>
  <c r="I12" i="2" s="1"/>
  <c r="G16" i="2"/>
  <c r="M16" i="2" s="1"/>
  <c r="G20" i="2"/>
  <c r="M20" i="2" s="1"/>
  <c r="G24" i="2"/>
  <c r="I24" i="2" s="1"/>
  <c r="G28" i="2"/>
  <c r="M28" i="2" s="1"/>
  <c r="G32" i="2"/>
  <c r="J32" i="2" s="1"/>
  <c r="G11" i="2"/>
  <c r="M11" i="2" s="1"/>
  <c r="J24" i="2" l="1"/>
  <c r="M32" i="2"/>
  <c r="P32" i="2" s="1"/>
  <c r="M30" i="2"/>
  <c r="I21" i="2"/>
  <c r="L34" i="2"/>
  <c r="J11" i="2"/>
  <c r="J30" i="2"/>
  <c r="P30" i="2" s="1"/>
  <c r="L20" i="2"/>
  <c r="L21" i="2"/>
  <c r="M13" i="2"/>
  <c r="I32" i="2"/>
  <c r="I30" i="2"/>
  <c r="O30" i="2" s="1"/>
  <c r="L32" i="2"/>
  <c r="J22" i="2"/>
  <c r="P22" i="2" s="1"/>
  <c r="J20" i="2"/>
  <c r="P20" i="2" s="1"/>
  <c r="M12" i="2"/>
  <c r="J34" i="2"/>
  <c r="P34" i="2" s="1"/>
  <c r="L22" i="2"/>
  <c r="I22" i="2"/>
  <c r="J23" i="2"/>
  <c r="L12" i="2"/>
  <c r="O12" i="2" s="1"/>
  <c r="M18" i="2"/>
  <c r="L18" i="2"/>
  <c r="O18" i="2" s="1"/>
  <c r="J21" i="2"/>
  <c r="P21" i="2" s="1"/>
  <c r="J12" i="2"/>
  <c r="I20" i="2"/>
  <c r="J18" i="2"/>
  <c r="I26" i="2"/>
  <c r="L17" i="2"/>
  <c r="I17" i="2"/>
  <c r="L28" i="2"/>
  <c r="M31" i="2"/>
  <c r="P31" i="2" s="1"/>
  <c r="J29" i="2"/>
  <c r="P29" i="2" s="1"/>
  <c r="J28" i="2"/>
  <c r="P28" i="2" s="1"/>
  <c r="J33" i="2"/>
  <c r="P33" i="2" s="1"/>
  <c r="M24" i="2"/>
  <c r="L24" i="2"/>
  <c r="O24" i="2" s="1"/>
  <c r="I15" i="2"/>
  <c r="I27" i="2"/>
  <c r="O27" i="2" s="1"/>
  <c r="I16" i="2"/>
  <c r="I34" i="2"/>
  <c r="O34" i="2" s="1"/>
  <c r="I28" i="2"/>
  <c r="L26" i="2"/>
  <c r="M26" i="2"/>
  <c r="P26" i="2" s="1"/>
  <c r="I19" i="2"/>
  <c r="O19" i="2" s="1"/>
  <c r="J19" i="2"/>
  <c r="I35" i="2"/>
  <c r="J35" i="2"/>
  <c r="P35" i="2" s="1"/>
  <c r="L31" i="2"/>
  <c r="L15" i="2"/>
  <c r="L29" i="2"/>
  <c r="L16" i="2"/>
  <c r="O16" i="2" s="1"/>
  <c r="J27" i="2"/>
  <c r="J17" i="2"/>
  <c r="P17" i="2" s="1"/>
  <c r="I33" i="2"/>
  <c r="J13" i="2"/>
  <c r="I13" i="2"/>
  <c r="O13" i="2" s="1"/>
  <c r="M23" i="2"/>
  <c r="L23" i="2"/>
  <c r="O23" i="2" s="1"/>
  <c r="J25" i="2"/>
  <c r="P25" i="2" s="1"/>
  <c r="I25" i="2"/>
  <c r="I14" i="2"/>
  <c r="J14" i="2"/>
  <c r="M14" i="2"/>
  <c r="L14" i="2"/>
  <c r="L35" i="2"/>
  <c r="M19" i="2"/>
  <c r="I31" i="2"/>
  <c r="J15" i="2"/>
  <c r="P15" i="2" s="1"/>
  <c r="M27" i="2"/>
  <c r="I29" i="2"/>
  <c r="L33" i="2"/>
  <c r="L25" i="2"/>
  <c r="J16" i="2"/>
  <c r="P16" i="2" s="1"/>
  <c r="I11" i="2"/>
  <c r="L11" i="2"/>
  <c r="P11" i="2"/>
  <c r="P24" i="2" l="1"/>
  <c r="O21" i="2"/>
  <c r="O20" i="2"/>
  <c r="O28" i="2"/>
  <c r="O22" i="2"/>
  <c r="O32" i="2"/>
  <c r="P13" i="2"/>
  <c r="P12" i="2"/>
  <c r="P18" i="2"/>
  <c r="O35" i="2"/>
  <c r="P23" i="2"/>
  <c r="O17" i="2"/>
  <c r="O29" i="2"/>
  <c r="O26" i="2"/>
  <c r="L36" i="2"/>
  <c r="E15" i="1" s="1"/>
  <c r="E19" i="1" s="1"/>
  <c r="E20" i="1" s="1"/>
  <c r="O33" i="2"/>
  <c r="O15" i="2"/>
  <c r="O31" i="2"/>
  <c r="O11" i="2"/>
  <c r="P27" i="2"/>
  <c r="I36" i="2"/>
  <c r="C15" i="1" s="1"/>
  <c r="C19" i="1" s="1"/>
  <c r="C20" i="1" s="1"/>
  <c r="M36" i="2"/>
  <c r="F15" i="1" s="1"/>
  <c r="F19" i="1" s="1"/>
  <c r="F20" i="1" s="1"/>
  <c r="P19" i="2"/>
  <c r="O25" i="2"/>
  <c r="P14" i="2"/>
  <c r="J36" i="2"/>
  <c r="D15" i="1" s="1"/>
  <c r="D19" i="1" s="1"/>
  <c r="D20" i="1" s="1"/>
  <c r="O14" i="2"/>
  <c r="P36" i="2" l="1"/>
  <c r="O36" i="2"/>
  <c r="H15" i="1"/>
  <c r="H19" i="1" s="1"/>
  <c r="H20" i="1" s="1"/>
  <c r="G15" i="1"/>
  <c r="G19" i="1" s="1"/>
  <c r="G20" i="1" s="1"/>
</calcChain>
</file>

<file path=xl/sharedStrings.xml><?xml version="1.0" encoding="utf-8"?>
<sst xmlns="http://schemas.openxmlformats.org/spreadsheetml/2006/main" count="341" uniqueCount="181">
  <si>
    <t>Nr. crt.</t>
  </si>
  <si>
    <t xml:space="preserve">Anexa nr. </t>
  </si>
  <si>
    <t>Valoare (lei fara TVA)</t>
  </si>
  <si>
    <t>min</t>
  </si>
  <si>
    <t>max</t>
  </si>
  <si>
    <t>Cheltuieli personal muncitor</t>
  </si>
  <si>
    <t>Inlocuire echipamente si ustensile deteriorate</t>
  </si>
  <si>
    <t>Aprovizionare cu materiale consumabile</t>
  </si>
  <si>
    <t>Servicii de mentenanta curenta la instalatiile spatiilor de servicii</t>
  </si>
  <si>
    <t>Total</t>
  </si>
  <si>
    <t>Anexa nr. 2</t>
  </si>
  <si>
    <t>Serviciul Mentenanta Drumuri si Plan</t>
  </si>
  <si>
    <t>Anexa 1A</t>
  </si>
  <si>
    <t>D.R.D.P. Constanta</t>
  </si>
  <si>
    <t>A2 km 64+000 - km 211+980</t>
  </si>
  <si>
    <t>Ore/zi</t>
  </si>
  <si>
    <t>Tarif orar lei/ora</t>
  </si>
  <si>
    <t>nr. zile</t>
  </si>
  <si>
    <t>7=3x5x6</t>
  </si>
  <si>
    <t>8=4x5x6</t>
  </si>
  <si>
    <t>10=3x5x9</t>
  </si>
  <si>
    <t>11=4x5x9</t>
  </si>
  <si>
    <t>A2 km 66+800 C1</t>
  </si>
  <si>
    <t>A2 km 66+800 C2</t>
  </si>
  <si>
    <t>A2 km 73+950 C1</t>
  </si>
  <si>
    <t>A2 km 73+950 C2</t>
  </si>
  <si>
    <t>A2 km 88+300 C1</t>
  </si>
  <si>
    <t>A2 km 88+300 C2</t>
  </si>
  <si>
    <t>A2 km 98+900 C1</t>
  </si>
  <si>
    <t>A2 km 98+900 C2</t>
  </si>
  <si>
    <t>A2 km 111+770 C1</t>
  </si>
  <si>
    <t>A2 km 111+770 C2</t>
  </si>
  <si>
    <t>A2 km 120+085 C1</t>
  </si>
  <si>
    <t>A2 km 120+085 C2</t>
  </si>
  <si>
    <t>A2 km 131+585 C1</t>
  </si>
  <si>
    <t>A2 km 131+585 C2</t>
  </si>
  <si>
    <t>A2 km 139+830 C1</t>
  </si>
  <si>
    <t>A2 km 139+830 C2</t>
  </si>
  <si>
    <t>A2 km 196+440 C2</t>
  </si>
  <si>
    <t>A2 km 196+940 C1</t>
  </si>
  <si>
    <t>A2 km 205+900 C2</t>
  </si>
  <si>
    <t>A2 km 206+300 C1</t>
  </si>
  <si>
    <t>A2 km 167+200 C1</t>
  </si>
  <si>
    <t>A2 km 167+000 C2</t>
  </si>
  <si>
    <t>Anexa 1B</t>
  </si>
  <si>
    <t>Denumire produs</t>
  </si>
  <si>
    <t>U.M.</t>
  </si>
  <si>
    <t>Cantitati servicii/an/spatiu</t>
  </si>
  <si>
    <t>min.</t>
  </si>
  <si>
    <t>max.</t>
  </si>
  <si>
    <t>Tarif lei/UM</t>
  </si>
  <si>
    <t>nr. spatii</t>
  </si>
  <si>
    <t>TOTAL</t>
  </si>
  <si>
    <t>Dozator sapun 1000 ml cu prindere antifurt antivandalism  din inox (dimensiune 250 x 126 mm)</t>
  </si>
  <si>
    <t>Distribuitor hartie igienica antivandalism cu prindere antifurt din inox (cu diametrul rolei de 23 cm)</t>
  </si>
  <si>
    <t>Distribuitor prosop hartie pliata antivandalism din inox cu prindere antifurt (dimensiuni 342 x 261 x 133 mm)</t>
  </si>
  <si>
    <t>Cos de gunoi plastic cu capac batant de cap 7 - 12 l</t>
  </si>
  <si>
    <t>Perie din plastic cu suport pentru vas WC</t>
  </si>
  <si>
    <t>Agatatoare</t>
  </si>
  <si>
    <t>Europubela 240 l, din polietilena si rotile din cauciuc dens</t>
  </si>
  <si>
    <t>Rezervoare WC</t>
  </si>
  <si>
    <t>Capace WC</t>
  </si>
  <si>
    <t>Furtune flexibile</t>
  </si>
  <si>
    <t>Vas WC</t>
  </si>
  <si>
    <t>Intrerupatoare</t>
  </si>
  <si>
    <t>Broaste usi</t>
  </si>
  <si>
    <t>Ventilator aerisire baie</t>
  </si>
  <si>
    <t>Programator iluminat exterior</t>
  </si>
  <si>
    <t>Pisoar barbati</t>
  </si>
  <si>
    <t>Senzori de iluminat interior</t>
  </si>
  <si>
    <t>Hidrofor 1300w</t>
  </si>
  <si>
    <t>Sifoane scurgere</t>
  </si>
  <si>
    <t>Buc.</t>
  </si>
  <si>
    <t>7 = 3x5x6</t>
  </si>
  <si>
    <t>8 = 4x5x6</t>
  </si>
  <si>
    <t>10 = 3x5x9</t>
  </si>
  <si>
    <t>11 = 4x5x9</t>
  </si>
  <si>
    <t>Anexa 1C</t>
  </si>
  <si>
    <t>nr. luni</t>
  </si>
  <si>
    <t>8 = 3x5x6x7</t>
  </si>
  <si>
    <t>9 = 4x5x6x7</t>
  </si>
  <si>
    <t>12 = 3x5x10x11</t>
  </si>
  <si>
    <t>13 = 4x5x10x11</t>
  </si>
  <si>
    <t>Detartrant</t>
  </si>
  <si>
    <t>Solutie curatat ferestre si usi</t>
  </si>
  <si>
    <t>Praf de curatat 500 g</t>
  </si>
  <si>
    <t>Becuri cu led</t>
  </si>
  <si>
    <t xml:space="preserve">Buc. </t>
  </si>
  <si>
    <t>Pachet</t>
  </si>
  <si>
    <t>Rola</t>
  </si>
  <si>
    <t>Litri</t>
  </si>
  <si>
    <t xml:space="preserve">Litri </t>
  </si>
  <si>
    <t>Anexa 1D</t>
  </si>
  <si>
    <t>Demontare si inlocuire filtre apa</t>
  </si>
  <si>
    <t>An 1</t>
  </si>
  <si>
    <t>An 2</t>
  </si>
  <si>
    <t xml:space="preserve"> Total (lei fara TVA)</t>
  </si>
  <si>
    <t>buc</t>
  </si>
  <si>
    <t>Denumire</t>
  </si>
  <si>
    <t>Spor %</t>
  </si>
  <si>
    <t>Valoare (lei)</t>
  </si>
  <si>
    <t>Total salariu brut</t>
  </si>
  <si>
    <t xml:space="preserve">CAS </t>
  </si>
  <si>
    <t>CASS</t>
  </si>
  <si>
    <t>Somaj</t>
  </si>
  <si>
    <t>Fond accidente, boli profesionale</t>
  </si>
  <si>
    <t>Fond garantare</t>
  </si>
  <si>
    <t>Contribuitie, indemnizatie, Concediu medical</t>
  </si>
  <si>
    <t>Total cheltuieli directe</t>
  </si>
  <si>
    <t>Cheltuieli indirecte</t>
  </si>
  <si>
    <t>Profit</t>
  </si>
  <si>
    <t>14 = 6+10</t>
  </si>
  <si>
    <t>15 = 8+12</t>
  </si>
  <si>
    <t xml:space="preserve"> 16= 9+13</t>
  </si>
  <si>
    <t>An 1+An 2</t>
  </si>
  <si>
    <t>11 = 6+9</t>
  </si>
  <si>
    <t>12 = 7+10</t>
  </si>
  <si>
    <t>13 = 8+11</t>
  </si>
  <si>
    <t>2 Ani</t>
  </si>
  <si>
    <t>An 1 + An 2</t>
  </si>
  <si>
    <t>AN 2</t>
  </si>
  <si>
    <t>6=2+4</t>
  </si>
  <si>
    <t>7=3+5</t>
  </si>
  <si>
    <t>Total cu TVA</t>
  </si>
  <si>
    <t>Prosop hartie pliate "Z" ambalate in pachete de 200 servetele/pachet (dimensiuni 21.5x25 cm/servetel)</t>
  </si>
  <si>
    <t>litru</t>
  </si>
  <si>
    <t>Sapun lichid (maxim 1 parcare x30 zile x 0.75 l/zi)</t>
  </si>
  <si>
    <t>Odorizant WC pentru bazin WC (min 100 - 150 g)
 (maxim 1 parcare x 8 wc-uri x 4 buc/luna)</t>
  </si>
  <si>
    <t>Saci cos de gunoi 35 l
 (1 parcare x 30 zile x 7 buc/parcare x 2 ori/zi)</t>
  </si>
  <si>
    <t>Saci polietilena 240 l de 0.04 mm grosime 
 (1 parcare x 30 zile x 1 buc/parcare x 2 ori /zi)</t>
  </si>
  <si>
    <t>Hartie igienica in 2 straturi min 110m/rola (diametrul rolei intre min 19 cm - max 23 cm) 
(1 parcare x 7 cabine x 1 rola/ 5 zile x 6 ori/luna)</t>
  </si>
  <si>
    <t>Baterii chiuveta</t>
  </si>
  <si>
    <t>Robinet coltar 1/2''</t>
  </si>
  <si>
    <t xml:space="preserve">Robinet trecere </t>
  </si>
  <si>
    <t>Golire si spalare rezervoare de acumulare + verificare electropompe apa/hidrofor</t>
  </si>
  <si>
    <t>Demontare pompe submersibile, deznisipare, remontare pompe</t>
  </si>
  <si>
    <t>Deratizare cladire spatii de servicii (200 mp/spatiu)</t>
  </si>
  <si>
    <t>Uscator electric maini (dimensiuni h x L x l  25 x 25 x 23 cm, si putere 2000 - 2300 W)</t>
  </si>
  <si>
    <t xml:space="preserve">Vas de expansiune de 50 l </t>
  </si>
  <si>
    <t>Vidanjare fosa septica in totalitate 
( min 1 data pe luna, maxim 4 ori pe luna)</t>
  </si>
  <si>
    <t>Solutie curatat gresie si faianta 1 l (se vor utiliza solutii ecologice, care nu ataca bacteriile din fose septice)</t>
  </si>
  <si>
    <t xml:space="preserve">Pastile dedurizare </t>
  </si>
  <si>
    <t>kg</t>
  </si>
  <si>
    <t>Tratament fose septice</t>
  </si>
  <si>
    <t>Rezerve odorizant incaperi 
(1 parcare x 2 camere x 1 buc/luna)</t>
  </si>
  <si>
    <t>Localizare spatiu de servicii si CIC</t>
  </si>
  <si>
    <t>A2 km 105+500 C2-CIC</t>
  </si>
  <si>
    <t>A2 km 143+000 C2 -CIC</t>
  </si>
  <si>
    <t>A2 km 193+000 C1-CIC</t>
  </si>
  <si>
    <t>Anexa 3</t>
  </si>
  <si>
    <t>tone</t>
  </si>
  <si>
    <t>Tarif servicii colectare</t>
  </si>
  <si>
    <t>Tarif depozitare</t>
  </si>
  <si>
    <t>Tarife componente</t>
  </si>
  <si>
    <t>Preturi unitare 
(lei/mc)</t>
  </si>
  <si>
    <t>Echivalare volum - masa</t>
  </si>
  <si>
    <t>Preturi unitare 
(lei/to)</t>
  </si>
  <si>
    <t>1 mc = 0.8 tone</t>
  </si>
  <si>
    <t>1 mc = 0.5 tone</t>
  </si>
  <si>
    <t>Anexa 3.1</t>
  </si>
  <si>
    <t>Ridicarea si transportul gunoiului menajer din spatiile de servicii</t>
  </si>
  <si>
    <t>Ridicarea si transportul resturilor biodegradabile rezultate in urma activitatii de cosire din spatiile de servicii</t>
  </si>
  <si>
    <t>Transport la 100 km</t>
  </si>
  <si>
    <t xml:space="preserve">Spor ore sarbatori legale si zile libere (14 zile/an) </t>
  </si>
  <si>
    <t>Total tarif orar personal muncitor</t>
  </si>
  <si>
    <t>Indemnizatie concediu de odihna (20 zile CO/an reprezinta 480 ore de CO/an, adica 5,48 % din nr total de ore /an si se aplica la tariful orar al salariului minim pe economie + sporurile fixe)</t>
  </si>
  <si>
    <t>Ofertant</t>
  </si>
  <si>
    <t>Oferta financiara cheltuieli personal muncitor pentru spatiile de servicii si CIC-urile de pe Autostrada A2 pe o perioada de 2 ani</t>
  </si>
  <si>
    <t>Semnatura</t>
  </si>
  <si>
    <t>Stampila</t>
  </si>
  <si>
    <t>Oferta financiara servicii de mentenanta pentru instalatiile spatiilor de servicii si CIC-urile de pe A2 pe o perioada de 2 ani</t>
  </si>
  <si>
    <t>Oferta financiara servicii de ordine si curatenie in spatiile de servicii si CIC-urile de pe A2 , pe o perioada de 2 ani</t>
  </si>
  <si>
    <t>Oferta tarif ridicare deseuri menajere</t>
  </si>
  <si>
    <t>Oferta tarif ridicare deseuri biodegradabile</t>
  </si>
  <si>
    <t>Oferta tarif orar conform salariului minim pe economie</t>
  </si>
  <si>
    <t>Salariul minim pe economie ……..lei pe luna/ 166 ore pe luna = ………...lei/ora</t>
  </si>
  <si>
    <t>Spor ore de noapte (din 24 de ore, orele cuprinse in intervalul orar 22 -6, reprezinta 33%) …….lei*33%*….%</t>
  </si>
  <si>
    <t>%</t>
  </si>
  <si>
    <t>Spor ore de sambata si duminica (din 365 zile, zilele de sambata si duminica, reprezinta ~ 105 zile, adica 8.75 zile/luna) (….. lei*8.75 zile/luna*24 ore/730 ore/luna)*….%</t>
  </si>
  <si>
    <t>Oferta financiara pentru materialele consumabile necesare desfasurarii activitatii in spatiile de servicii si CIC-urile de pe A2  pe o perioada de 2 ani</t>
  </si>
  <si>
    <t>Oferta financiara echipamente, obiecte sanitare si electrice care trebuie inlocuite ca urmare a uzurii sau deteriorari in spatiile de servicii si CIC-urile de peA2 pe o perioada de 2 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</si>
</sst>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7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10" fontId="4" fillId="0" borderId="1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164" fontId="1" fillId="0" borderId="1" xfId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164" fontId="1" fillId="0" borderId="1" xfId="1" applyFont="1" applyBorder="1"/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1" xfId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" fontId="1" fillId="0" borderId="0" xfId="0" applyNumberFormat="1" applyFont="1"/>
    <xf numFmtId="0" fontId="0" fillId="0" borderId="0" xfId="0" applyBorder="1"/>
    <xf numFmtId="2" fontId="4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0" fontId="4" fillId="0" borderId="0" xfId="0" applyFont="1" applyBorder="1"/>
    <xf numFmtId="2" fontId="5" fillId="0" borderId="0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9" fontId="4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9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0"/>
  <sheetViews>
    <sheetView zoomScaleNormal="100" workbookViewId="0">
      <selection activeCell="B23" sqref="B23:B25"/>
    </sheetView>
  </sheetViews>
  <sheetFormatPr defaultRowHeight="15" x14ac:dyDescent="0.25"/>
  <cols>
    <col min="1" max="1" width="9.140625" style="1"/>
    <col min="2" max="2" width="51" style="1" customWidth="1"/>
    <col min="3" max="3" width="7.5703125" style="1" customWidth="1"/>
    <col min="4" max="4" width="6.42578125" style="1" customWidth="1"/>
    <col min="5" max="5" width="6.85546875" style="1" customWidth="1"/>
    <col min="6" max="6" width="9.140625" style="1" customWidth="1"/>
    <col min="7" max="7" width="8.85546875" style="1" customWidth="1"/>
    <col min="8" max="8" width="11.42578125" style="1" customWidth="1"/>
    <col min="9" max="9" width="14" style="1" customWidth="1"/>
    <col min="10" max="10" width="8" style="1" customWidth="1"/>
    <col min="11" max="11" width="12.140625" style="1" customWidth="1"/>
    <col min="12" max="12" width="13.85546875" style="1" customWidth="1"/>
    <col min="13" max="13" width="9.42578125" style="14" customWidth="1"/>
    <col min="14" max="14" width="12.5703125" style="14" customWidth="1"/>
    <col min="15" max="15" width="13.7109375" style="14" customWidth="1"/>
    <col min="16" max="16" width="13.42578125" style="14" customWidth="1"/>
    <col min="17" max="17" width="12.85546875" style="14" customWidth="1"/>
    <col min="18" max="18" width="12.28515625" style="14" customWidth="1"/>
    <col min="19" max="27" width="9.140625" style="14"/>
    <col min="28" max="173" width="9.140625" style="1"/>
  </cols>
  <sheetData>
    <row r="1" spans="1:174" x14ac:dyDescent="0.25"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174" s="14" customFormat="1" x14ac:dyDescent="0.25">
      <c r="A2" s="80"/>
      <c r="B2" s="80"/>
      <c r="C2" s="80"/>
      <c r="D2" s="80"/>
      <c r="E2" s="1"/>
      <c r="F2" s="1"/>
      <c r="G2" s="1"/>
      <c r="H2" s="1"/>
      <c r="I2" s="1"/>
      <c r="J2" s="1"/>
      <c r="K2" s="1"/>
      <c r="L2" s="1"/>
      <c r="N2" s="44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/>
    </row>
    <row r="3" spans="1:174" s="14" customFormat="1" x14ac:dyDescent="0.25">
      <c r="A3" s="80"/>
      <c r="B3" s="80"/>
      <c r="C3" s="80"/>
      <c r="D3" s="80"/>
      <c r="E3" s="1"/>
      <c r="F3" s="1"/>
      <c r="G3" s="1"/>
      <c r="H3" s="1"/>
      <c r="I3" s="1"/>
      <c r="J3" s="1"/>
      <c r="K3" s="1"/>
      <c r="L3" s="1"/>
      <c r="N3" s="44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/>
    </row>
    <row r="4" spans="1:174" s="14" customFormat="1" x14ac:dyDescent="0.25">
      <c r="A4" s="80"/>
      <c r="B4" s="80"/>
      <c r="C4" s="80"/>
      <c r="D4" s="80"/>
      <c r="E4" s="1"/>
      <c r="F4" s="1"/>
      <c r="G4" s="1"/>
      <c r="H4" s="1"/>
      <c r="I4" s="1"/>
      <c r="J4" s="1"/>
      <c r="K4" s="1"/>
      <c r="L4" s="1"/>
      <c r="N4" s="45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/>
    </row>
    <row r="5" spans="1:174" s="14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O5" s="19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/>
    </row>
    <row r="6" spans="1:174" s="57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O6" s="19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/>
    </row>
    <row r="7" spans="1:174" s="14" customFormat="1" ht="19.5" customHeight="1" x14ac:dyDescent="0.25">
      <c r="A7" s="81" t="s">
        <v>170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/>
    </row>
    <row r="8" spans="1:174" x14ac:dyDescent="0.25">
      <c r="O8" s="19" t="s">
        <v>92</v>
      </c>
    </row>
    <row r="9" spans="1:174" s="14" customFormat="1" x14ac:dyDescent="0.25">
      <c r="A9" s="82" t="s">
        <v>0</v>
      </c>
      <c r="B9" s="82" t="s">
        <v>45</v>
      </c>
      <c r="C9" s="82" t="s">
        <v>46</v>
      </c>
      <c r="D9" s="83" t="s">
        <v>47</v>
      </c>
      <c r="E9" s="83"/>
      <c r="F9" s="83" t="s">
        <v>50</v>
      </c>
      <c r="G9" s="82" t="s">
        <v>94</v>
      </c>
      <c r="H9" s="82"/>
      <c r="I9" s="82"/>
      <c r="J9" s="82" t="s">
        <v>95</v>
      </c>
      <c r="K9" s="82"/>
      <c r="L9" s="82"/>
      <c r="M9" s="82" t="s">
        <v>119</v>
      </c>
      <c r="N9" s="82"/>
      <c r="O9" s="82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/>
    </row>
    <row r="10" spans="1:174" s="14" customFormat="1" x14ac:dyDescent="0.25">
      <c r="A10" s="82"/>
      <c r="B10" s="82"/>
      <c r="C10" s="82"/>
      <c r="D10" s="82" t="s">
        <v>48</v>
      </c>
      <c r="E10" s="82" t="s">
        <v>49</v>
      </c>
      <c r="F10" s="83"/>
      <c r="G10" s="82" t="s">
        <v>2</v>
      </c>
      <c r="H10" s="82"/>
      <c r="I10" s="82"/>
      <c r="J10" s="82" t="s">
        <v>2</v>
      </c>
      <c r="K10" s="82"/>
      <c r="L10" s="82"/>
      <c r="M10" s="82" t="s">
        <v>52</v>
      </c>
      <c r="N10" s="82"/>
      <c r="O10" s="82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/>
    </row>
    <row r="11" spans="1:174" s="14" customFormat="1" x14ac:dyDescent="0.25">
      <c r="A11" s="82"/>
      <c r="B11" s="82"/>
      <c r="C11" s="82"/>
      <c r="D11" s="82"/>
      <c r="E11" s="82"/>
      <c r="F11" s="83"/>
      <c r="G11" s="12" t="s">
        <v>51</v>
      </c>
      <c r="H11" s="12" t="s">
        <v>48</v>
      </c>
      <c r="I11" s="12" t="s">
        <v>49</v>
      </c>
      <c r="J11" s="12" t="s">
        <v>51</v>
      </c>
      <c r="K11" s="12" t="s">
        <v>48</v>
      </c>
      <c r="L11" s="12" t="s">
        <v>49</v>
      </c>
      <c r="M11" s="12" t="s">
        <v>51</v>
      </c>
      <c r="N11" s="12" t="s">
        <v>48</v>
      </c>
      <c r="O11" s="12" t="s">
        <v>49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/>
    </row>
    <row r="12" spans="1:174" s="14" customFormat="1" x14ac:dyDescent="0.25">
      <c r="A12" s="12">
        <v>0</v>
      </c>
      <c r="B12" s="12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 t="s">
        <v>73</v>
      </c>
      <c r="I12" s="12" t="s">
        <v>74</v>
      </c>
      <c r="J12" s="12">
        <v>9</v>
      </c>
      <c r="K12" s="12" t="s">
        <v>75</v>
      </c>
      <c r="L12" s="12" t="s">
        <v>76</v>
      </c>
      <c r="M12" s="12" t="s">
        <v>115</v>
      </c>
      <c r="N12" s="12" t="s">
        <v>116</v>
      </c>
      <c r="O12" s="12" t="s">
        <v>117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/>
    </row>
    <row r="13" spans="1:174" s="14" customFormat="1" ht="30" customHeight="1" x14ac:dyDescent="0.25">
      <c r="A13" s="12">
        <v>1</v>
      </c>
      <c r="B13" s="13" t="s">
        <v>135</v>
      </c>
      <c r="C13" s="12" t="s">
        <v>97</v>
      </c>
      <c r="D13" s="9">
        <v>0</v>
      </c>
      <c r="E13" s="9">
        <v>1</v>
      </c>
      <c r="F13" s="50"/>
      <c r="G13" s="50">
        <v>4</v>
      </c>
      <c r="H13" s="50">
        <f>D13*F13*G13</f>
        <v>0</v>
      </c>
      <c r="I13" s="50">
        <f>E13*F13*G13</f>
        <v>0</v>
      </c>
      <c r="J13" s="50">
        <v>4</v>
      </c>
      <c r="K13" s="50">
        <f>D13*F13*J13</f>
        <v>0</v>
      </c>
      <c r="L13" s="50">
        <f>E13*F13*J13</f>
        <v>0</v>
      </c>
      <c r="M13" s="35">
        <f>G13+J13</f>
        <v>8</v>
      </c>
      <c r="N13" s="35">
        <f>H13+K13</f>
        <v>0</v>
      </c>
      <c r="O13" s="35">
        <f>I13+L13</f>
        <v>0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/>
    </row>
    <row r="14" spans="1:174" s="14" customFormat="1" x14ac:dyDescent="0.25">
      <c r="A14" s="12">
        <v>2</v>
      </c>
      <c r="B14" s="12" t="s">
        <v>93</v>
      </c>
      <c r="C14" s="12" t="s">
        <v>97</v>
      </c>
      <c r="D14" s="9">
        <v>1</v>
      </c>
      <c r="E14" s="9">
        <v>2</v>
      </c>
      <c r="F14" s="50"/>
      <c r="G14" s="50">
        <v>25</v>
      </c>
      <c r="H14" s="50">
        <f t="shared" ref="H14:H19" si="0">D14*F14*G14</f>
        <v>0</v>
      </c>
      <c r="I14" s="50">
        <f t="shared" ref="I14:I19" si="1">E14*F14*G14</f>
        <v>0</v>
      </c>
      <c r="J14" s="50">
        <v>25</v>
      </c>
      <c r="K14" s="50">
        <f t="shared" ref="K14:K19" si="2">D14*F14*J14</f>
        <v>0</v>
      </c>
      <c r="L14" s="50">
        <f t="shared" ref="L14:L19" si="3">E14*F14*J14</f>
        <v>0</v>
      </c>
      <c r="M14" s="35">
        <f t="shared" ref="M14:M19" si="4">G14+J14</f>
        <v>50</v>
      </c>
      <c r="N14" s="35">
        <f t="shared" ref="N14:N20" si="5">H14+K14</f>
        <v>0</v>
      </c>
      <c r="O14" s="35">
        <f t="shared" ref="O14:O20" si="6">I14+L14</f>
        <v>0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/>
    </row>
    <row r="15" spans="1:174" s="14" customFormat="1" ht="29.25" customHeight="1" x14ac:dyDescent="0.25">
      <c r="A15" s="12">
        <v>3</v>
      </c>
      <c r="B15" s="13" t="s">
        <v>134</v>
      </c>
      <c r="C15" s="12" t="s">
        <v>97</v>
      </c>
      <c r="D15" s="9">
        <v>0</v>
      </c>
      <c r="E15" s="9">
        <v>1</v>
      </c>
      <c r="F15" s="50"/>
      <c r="G15" s="50">
        <v>25</v>
      </c>
      <c r="H15" s="50">
        <f t="shared" si="0"/>
        <v>0</v>
      </c>
      <c r="I15" s="50">
        <f t="shared" si="1"/>
        <v>0</v>
      </c>
      <c r="J15" s="50">
        <v>25</v>
      </c>
      <c r="K15" s="50">
        <f t="shared" si="2"/>
        <v>0</v>
      </c>
      <c r="L15" s="50">
        <f t="shared" si="3"/>
        <v>0</v>
      </c>
      <c r="M15" s="35">
        <f t="shared" si="4"/>
        <v>50</v>
      </c>
      <c r="N15" s="35">
        <f t="shared" si="5"/>
        <v>0</v>
      </c>
      <c r="O15" s="35">
        <f t="shared" si="6"/>
        <v>0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/>
    </row>
    <row r="16" spans="1:174" s="14" customFormat="1" ht="30" x14ac:dyDescent="0.25">
      <c r="A16" s="12">
        <v>4</v>
      </c>
      <c r="B16" s="43" t="s">
        <v>139</v>
      </c>
      <c r="C16" s="12" t="s">
        <v>97</v>
      </c>
      <c r="D16" s="9">
        <v>12</v>
      </c>
      <c r="E16" s="9">
        <v>27</v>
      </c>
      <c r="F16" s="50"/>
      <c r="G16" s="50">
        <v>24</v>
      </c>
      <c r="H16" s="50">
        <f t="shared" si="0"/>
        <v>0</v>
      </c>
      <c r="I16" s="50">
        <f t="shared" si="1"/>
        <v>0</v>
      </c>
      <c r="J16" s="50">
        <v>24</v>
      </c>
      <c r="K16" s="50">
        <f t="shared" si="2"/>
        <v>0</v>
      </c>
      <c r="L16" s="50">
        <f t="shared" si="3"/>
        <v>0</v>
      </c>
      <c r="M16" s="35">
        <f t="shared" si="4"/>
        <v>48</v>
      </c>
      <c r="N16" s="35">
        <f t="shared" si="5"/>
        <v>0</v>
      </c>
      <c r="O16" s="35">
        <f t="shared" si="6"/>
        <v>0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/>
    </row>
    <row r="17" spans="1:174" s="62" customFormat="1" ht="30" x14ac:dyDescent="0.25">
      <c r="A17" s="60">
        <v>5</v>
      </c>
      <c r="B17" s="61" t="s">
        <v>160</v>
      </c>
      <c r="C17" s="60" t="s">
        <v>150</v>
      </c>
      <c r="D17" s="9">
        <v>8</v>
      </c>
      <c r="E17" s="9">
        <v>20</v>
      </c>
      <c r="F17" s="50"/>
      <c r="G17" s="50">
        <v>25</v>
      </c>
      <c r="H17" s="50">
        <f t="shared" ref="H17:H18" si="7">D17*F17*G17</f>
        <v>0</v>
      </c>
      <c r="I17" s="50">
        <f t="shared" ref="I17:I18" si="8">E17*F17*G17</f>
        <v>0</v>
      </c>
      <c r="J17" s="50">
        <v>25</v>
      </c>
      <c r="K17" s="50">
        <f t="shared" ref="K17:K18" si="9">D17*F17*J17</f>
        <v>0</v>
      </c>
      <c r="L17" s="50">
        <f t="shared" ref="L17:L18" si="10">E17*F17*J17</f>
        <v>0</v>
      </c>
      <c r="M17" s="35">
        <f t="shared" si="4"/>
        <v>50</v>
      </c>
      <c r="N17" s="35">
        <f t="shared" ref="N17:N18" si="11">H17+K17</f>
        <v>0</v>
      </c>
      <c r="O17" s="35">
        <f t="shared" ref="O17:O18" si="12">I17+L17</f>
        <v>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/>
    </row>
    <row r="18" spans="1:174" s="62" customFormat="1" ht="30" x14ac:dyDescent="0.25">
      <c r="A18" s="60">
        <v>6</v>
      </c>
      <c r="B18" s="61" t="s">
        <v>161</v>
      </c>
      <c r="C18" s="60" t="s">
        <v>150</v>
      </c>
      <c r="D18" s="48">
        <v>7</v>
      </c>
      <c r="E18" s="48">
        <v>15</v>
      </c>
      <c r="F18" s="63"/>
      <c r="G18" s="63">
        <v>22</v>
      </c>
      <c r="H18" s="63">
        <f t="shared" si="7"/>
        <v>0</v>
      </c>
      <c r="I18" s="63">
        <f t="shared" si="8"/>
        <v>0</v>
      </c>
      <c r="J18" s="63">
        <v>22</v>
      </c>
      <c r="K18" s="63">
        <f t="shared" si="9"/>
        <v>0</v>
      </c>
      <c r="L18" s="63">
        <f t="shared" si="10"/>
        <v>0</v>
      </c>
      <c r="M18" s="35">
        <f t="shared" si="4"/>
        <v>44</v>
      </c>
      <c r="N18" s="35">
        <f t="shared" si="11"/>
        <v>0</v>
      </c>
      <c r="O18" s="35">
        <f t="shared" si="12"/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/>
    </row>
    <row r="19" spans="1:174" s="14" customFormat="1" x14ac:dyDescent="0.25">
      <c r="A19" s="12">
        <v>7</v>
      </c>
      <c r="B19" s="12" t="s">
        <v>136</v>
      </c>
      <c r="C19" s="12" t="s">
        <v>97</v>
      </c>
      <c r="D19" s="9">
        <v>1</v>
      </c>
      <c r="E19" s="9">
        <v>2</v>
      </c>
      <c r="F19" s="50"/>
      <c r="G19" s="50">
        <v>25</v>
      </c>
      <c r="H19" s="50">
        <f t="shared" si="0"/>
        <v>0</v>
      </c>
      <c r="I19" s="50">
        <f t="shared" si="1"/>
        <v>0</v>
      </c>
      <c r="J19" s="50">
        <v>25</v>
      </c>
      <c r="K19" s="50">
        <f t="shared" si="2"/>
        <v>0</v>
      </c>
      <c r="L19" s="50">
        <f t="shared" si="3"/>
        <v>0</v>
      </c>
      <c r="M19" s="35">
        <f t="shared" si="4"/>
        <v>50</v>
      </c>
      <c r="N19" s="35">
        <f t="shared" si="5"/>
        <v>0</v>
      </c>
      <c r="O19" s="35">
        <f t="shared" si="6"/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/>
    </row>
    <row r="20" spans="1:174" s="14" customFormat="1" x14ac:dyDescent="0.25">
      <c r="A20" s="82" t="s">
        <v>52</v>
      </c>
      <c r="B20" s="82"/>
      <c r="C20" s="82"/>
      <c r="D20" s="84"/>
      <c r="E20" s="84"/>
      <c r="F20" s="84"/>
      <c r="G20" s="9"/>
      <c r="H20" s="50">
        <f>SUM(H13:H19)</f>
        <v>0</v>
      </c>
      <c r="I20" s="50">
        <f>SUM(I13:I19)</f>
        <v>0</v>
      </c>
      <c r="J20" s="50"/>
      <c r="K20" s="50">
        <f>SUM(K13:K19)</f>
        <v>0</v>
      </c>
      <c r="L20" s="50">
        <f>SUM(L13:L19)</f>
        <v>0</v>
      </c>
      <c r="M20" s="35"/>
      <c r="N20" s="35">
        <f t="shared" si="5"/>
        <v>0</v>
      </c>
      <c r="O20" s="35">
        <f t="shared" si="6"/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/>
    </row>
    <row r="23" spans="1:174" x14ac:dyDescent="0.25">
      <c r="A23" s="75"/>
      <c r="B23" s="75" t="s">
        <v>166</v>
      </c>
      <c r="G23" s="45"/>
      <c r="H23" s="14"/>
      <c r="I23" s="14"/>
      <c r="J23" s="14"/>
      <c r="K23" s="14"/>
      <c r="L23" s="14"/>
      <c r="N23" s="45"/>
      <c r="O23" s="45"/>
    </row>
    <row r="24" spans="1:174" x14ac:dyDescent="0.25">
      <c r="A24" s="75"/>
      <c r="B24" s="75" t="s">
        <v>168</v>
      </c>
      <c r="G24" s="45"/>
      <c r="H24" s="14"/>
      <c r="I24" s="14"/>
      <c r="J24" s="14"/>
      <c r="K24" s="14"/>
      <c r="L24" s="14"/>
      <c r="N24" s="45"/>
      <c r="O24" s="45"/>
    </row>
    <row r="25" spans="1:174" x14ac:dyDescent="0.25">
      <c r="A25" s="75"/>
      <c r="B25" s="75" t="s">
        <v>169</v>
      </c>
      <c r="H25" s="15"/>
      <c r="I25" s="15"/>
      <c r="J25" s="15"/>
      <c r="K25" s="14"/>
      <c r="L25" s="14"/>
    </row>
    <row r="26" spans="1:174" x14ac:dyDescent="0.25">
      <c r="H26" s="55"/>
      <c r="I26" s="55"/>
      <c r="J26" s="55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 spans="1:174" x14ac:dyDescent="0.25">
      <c r="H27" s="55"/>
      <c r="I27" s="55"/>
      <c r="J27" s="55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174" x14ac:dyDescent="0.25">
      <c r="H28" s="55"/>
      <c r="I28" s="55"/>
      <c r="J28" s="55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174" s="14" customFormat="1" x14ac:dyDescent="0.25">
      <c r="C29" s="1"/>
      <c r="D29" s="1"/>
      <c r="E29" s="1"/>
      <c r="F29" s="1"/>
      <c r="G29" s="1"/>
      <c r="M29" s="79"/>
      <c r="N29" s="79"/>
      <c r="O29" s="79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/>
    </row>
    <row r="30" spans="1:174" s="14" customFormat="1" x14ac:dyDescent="0.25">
      <c r="C30" s="1"/>
      <c r="D30" s="1"/>
      <c r="E30" s="1"/>
      <c r="F30" s="1"/>
      <c r="G30" s="1"/>
      <c r="M30" s="79"/>
      <c r="N30" s="79"/>
      <c r="O30" s="79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/>
    </row>
  </sheetData>
  <mergeCells count="21">
    <mergeCell ref="A2:D2"/>
    <mergeCell ref="A3:D3"/>
    <mergeCell ref="A20:C20"/>
    <mergeCell ref="D20:F20"/>
    <mergeCell ref="D10:D11"/>
    <mergeCell ref="E10:E11"/>
    <mergeCell ref="M30:O30"/>
    <mergeCell ref="A4:D4"/>
    <mergeCell ref="A7:O7"/>
    <mergeCell ref="A9:A11"/>
    <mergeCell ref="B9:B11"/>
    <mergeCell ref="C9:C11"/>
    <mergeCell ref="D9:E9"/>
    <mergeCell ref="F9:F11"/>
    <mergeCell ref="G9:I9"/>
    <mergeCell ref="J9:L9"/>
    <mergeCell ref="M29:O29"/>
    <mergeCell ref="M9:O9"/>
    <mergeCell ref="G10:I10"/>
    <mergeCell ref="J10:L10"/>
    <mergeCell ref="M10:O10"/>
  </mergeCells>
  <pageMargins left="0.25" right="0.25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40"/>
  <sheetViews>
    <sheetView zoomScale="115" zoomScaleNormal="115" workbookViewId="0">
      <selection activeCell="A8" sqref="A8"/>
    </sheetView>
  </sheetViews>
  <sheetFormatPr defaultRowHeight="15" x14ac:dyDescent="0.25"/>
  <cols>
    <col min="1" max="1" width="5.5703125" style="1" customWidth="1"/>
    <col min="2" max="2" width="51" style="1" customWidth="1"/>
    <col min="3" max="3" width="8.42578125" style="1" customWidth="1"/>
    <col min="4" max="4" width="7" style="1" customWidth="1"/>
    <col min="5" max="5" width="8.28515625" style="1" customWidth="1"/>
    <col min="6" max="6" width="10" style="1" customWidth="1"/>
    <col min="7" max="7" width="9.7109375" style="1" customWidth="1"/>
    <col min="8" max="8" width="9.85546875" style="1" customWidth="1"/>
    <col min="9" max="9" width="12" style="1" customWidth="1"/>
    <col min="10" max="10" width="12.85546875" style="1" customWidth="1"/>
    <col min="11" max="12" width="9.140625" style="1"/>
    <col min="13" max="13" width="13.42578125" style="14" customWidth="1"/>
    <col min="14" max="14" width="13.7109375" style="14" customWidth="1"/>
    <col min="15" max="15" width="10.85546875" style="14" customWidth="1"/>
    <col min="16" max="16" width="12.85546875" style="14" customWidth="1"/>
    <col min="17" max="17" width="12.28515625" style="14" customWidth="1"/>
    <col min="18" max="26" width="9.140625" style="14"/>
    <col min="27" max="172" width="9.140625" style="1"/>
  </cols>
  <sheetData>
    <row r="1" spans="1:173" x14ac:dyDescent="0.25">
      <c r="A1" s="19"/>
      <c r="B1" s="74" t="s">
        <v>166</v>
      </c>
      <c r="C1" s="19"/>
      <c r="D1" s="19"/>
      <c r="P1" s="44"/>
    </row>
    <row r="2" spans="1:173" x14ac:dyDescent="0.25">
      <c r="A2" s="80"/>
      <c r="B2" s="80"/>
      <c r="C2" s="80"/>
      <c r="D2" s="80"/>
      <c r="P2" s="44"/>
    </row>
    <row r="3" spans="1:173" x14ac:dyDescent="0.25">
      <c r="A3" s="80"/>
      <c r="B3" s="80"/>
      <c r="C3" s="80"/>
      <c r="D3" s="80"/>
      <c r="P3" s="45"/>
    </row>
    <row r="4" spans="1:173" x14ac:dyDescent="0.25">
      <c r="A4" s="41"/>
      <c r="B4" s="41"/>
      <c r="C4" s="41"/>
      <c r="D4" s="41"/>
      <c r="M4" s="44"/>
      <c r="N4" s="44"/>
      <c r="O4" s="44"/>
      <c r="P4" s="45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173" x14ac:dyDescent="0.25">
      <c r="A5" s="41"/>
      <c r="B5" s="41"/>
      <c r="C5" s="41"/>
      <c r="D5" s="41"/>
      <c r="M5" s="44"/>
      <c r="N5" s="44"/>
      <c r="O5" s="44"/>
      <c r="P5" s="45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173" x14ac:dyDescent="0.25">
      <c r="Q6" s="19"/>
    </row>
    <row r="7" spans="1:173" ht="14.25" customHeight="1" x14ac:dyDescent="0.25">
      <c r="A7" s="88" t="s">
        <v>179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</row>
    <row r="8" spans="1:173" x14ac:dyDescent="0.25">
      <c r="Q8" s="19" t="s">
        <v>77</v>
      </c>
    </row>
    <row r="9" spans="1:173" x14ac:dyDescent="0.25">
      <c r="A9" s="89" t="s">
        <v>0</v>
      </c>
      <c r="B9" s="82" t="s">
        <v>45</v>
      </c>
      <c r="C9" s="82" t="s">
        <v>46</v>
      </c>
      <c r="D9" s="83" t="s">
        <v>47</v>
      </c>
      <c r="E9" s="83"/>
      <c r="F9" s="83" t="s">
        <v>50</v>
      </c>
      <c r="G9" s="82" t="s">
        <v>94</v>
      </c>
      <c r="H9" s="82"/>
      <c r="I9" s="82"/>
      <c r="J9" s="82"/>
      <c r="K9" s="82" t="s">
        <v>95</v>
      </c>
      <c r="L9" s="82"/>
      <c r="M9" s="82"/>
      <c r="N9" s="82"/>
      <c r="O9" s="85" t="s">
        <v>118</v>
      </c>
      <c r="P9" s="86"/>
      <c r="Q9" s="87"/>
      <c r="R9" s="10"/>
    </row>
    <row r="10" spans="1:173" x14ac:dyDescent="0.25">
      <c r="A10" s="90"/>
      <c r="B10" s="82"/>
      <c r="C10" s="82"/>
      <c r="D10" s="82" t="s">
        <v>48</v>
      </c>
      <c r="E10" s="82" t="s">
        <v>49</v>
      </c>
      <c r="F10" s="83"/>
      <c r="G10" s="82" t="s">
        <v>2</v>
      </c>
      <c r="H10" s="82"/>
      <c r="I10" s="82"/>
      <c r="J10" s="82"/>
      <c r="K10" s="82" t="s">
        <v>2</v>
      </c>
      <c r="L10" s="82"/>
      <c r="M10" s="82"/>
      <c r="N10" s="82"/>
      <c r="O10" s="85" t="s">
        <v>52</v>
      </c>
      <c r="P10" s="86"/>
      <c r="Q10" s="87"/>
      <c r="R10" s="10"/>
    </row>
    <row r="11" spans="1:173" x14ac:dyDescent="0.25">
      <c r="A11" s="91"/>
      <c r="B11" s="82"/>
      <c r="C11" s="82"/>
      <c r="D11" s="82"/>
      <c r="E11" s="82"/>
      <c r="F11" s="83"/>
      <c r="G11" s="12" t="s">
        <v>51</v>
      </c>
      <c r="H11" s="12" t="s">
        <v>78</v>
      </c>
      <c r="I11" s="12" t="s">
        <v>48</v>
      </c>
      <c r="J11" s="12" t="s">
        <v>49</v>
      </c>
      <c r="K11" s="12" t="s">
        <v>51</v>
      </c>
      <c r="L11" s="12" t="s">
        <v>78</v>
      </c>
      <c r="M11" s="12" t="s">
        <v>48</v>
      </c>
      <c r="N11" s="12" t="s">
        <v>49</v>
      </c>
      <c r="O11" s="12" t="s">
        <v>51</v>
      </c>
      <c r="P11" s="12" t="s">
        <v>48</v>
      </c>
      <c r="Q11" s="12" t="s">
        <v>49</v>
      </c>
      <c r="R11" s="11"/>
    </row>
    <row r="12" spans="1:173" x14ac:dyDescent="0.25">
      <c r="A12" s="12">
        <v>0</v>
      </c>
      <c r="B12" s="12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  <c r="I12" s="12" t="s">
        <v>79</v>
      </c>
      <c r="J12" s="12" t="s">
        <v>80</v>
      </c>
      <c r="K12" s="12">
        <v>10</v>
      </c>
      <c r="L12" s="12">
        <v>11</v>
      </c>
      <c r="M12" s="12" t="s">
        <v>81</v>
      </c>
      <c r="N12" s="12" t="s">
        <v>82</v>
      </c>
      <c r="O12" s="12" t="s">
        <v>111</v>
      </c>
      <c r="P12" s="12" t="s">
        <v>112</v>
      </c>
      <c r="Q12" s="12" t="s">
        <v>113</v>
      </c>
      <c r="AA12" s="14"/>
      <c r="FQ12" s="1"/>
    </row>
    <row r="13" spans="1:173" x14ac:dyDescent="0.25">
      <c r="A13" s="12">
        <v>1</v>
      </c>
      <c r="B13" s="12" t="s">
        <v>126</v>
      </c>
      <c r="C13" s="9" t="s">
        <v>125</v>
      </c>
      <c r="D13" s="54">
        <f>30*0.5</f>
        <v>15</v>
      </c>
      <c r="E13" s="54">
        <f>30*0.75</f>
        <v>22.5</v>
      </c>
      <c r="F13" s="54"/>
      <c r="G13" s="54">
        <v>25</v>
      </c>
      <c r="H13" s="54">
        <v>12</v>
      </c>
      <c r="I13" s="54">
        <f>D13*F13*G13*H13</f>
        <v>0</v>
      </c>
      <c r="J13" s="54">
        <f>E13*F13*H13*G13</f>
        <v>0</v>
      </c>
      <c r="K13" s="54">
        <v>25</v>
      </c>
      <c r="L13" s="54">
        <v>12</v>
      </c>
      <c r="M13" s="54">
        <f>D13*F13*K13*L13</f>
        <v>0</v>
      </c>
      <c r="N13" s="46">
        <f>E13*F13*K13*L13</f>
        <v>0</v>
      </c>
      <c r="O13" s="46">
        <f>G13+K13</f>
        <v>50</v>
      </c>
      <c r="P13" s="46">
        <f>I13+M13</f>
        <v>0</v>
      </c>
      <c r="Q13" s="46">
        <f>J13+N13</f>
        <v>0</v>
      </c>
      <c r="AA13" s="14"/>
      <c r="FQ13" s="1"/>
    </row>
    <row r="14" spans="1:173" ht="45.75" customHeight="1" x14ac:dyDescent="0.25">
      <c r="A14" s="46">
        <v>2</v>
      </c>
      <c r="B14" s="51" t="s">
        <v>124</v>
      </c>
      <c r="C14" s="46" t="s">
        <v>88</v>
      </c>
      <c r="D14" s="46">
        <v>5</v>
      </c>
      <c r="E14" s="46">
        <v>19</v>
      </c>
      <c r="F14" s="46"/>
      <c r="G14" s="46">
        <v>25</v>
      </c>
      <c r="H14" s="46">
        <v>12</v>
      </c>
      <c r="I14" s="46">
        <f>D14*F14*G14*H14</f>
        <v>0</v>
      </c>
      <c r="J14" s="46">
        <f>E14*F14*H14*G14</f>
        <v>0</v>
      </c>
      <c r="K14" s="46">
        <v>25</v>
      </c>
      <c r="L14" s="46">
        <v>12</v>
      </c>
      <c r="M14" s="46">
        <f>D14*F14*K14*L14</f>
        <v>0</v>
      </c>
      <c r="N14" s="46">
        <f>E14*F14*K14*L14</f>
        <v>0</v>
      </c>
      <c r="O14" s="46">
        <f>G14+K14</f>
        <v>50</v>
      </c>
      <c r="P14" s="46">
        <f>I14+M14</f>
        <v>0</v>
      </c>
      <c r="Q14" s="46">
        <f>J14+N14</f>
        <v>0</v>
      </c>
      <c r="AA14" s="14"/>
      <c r="FQ14" s="1"/>
    </row>
    <row r="15" spans="1:173" ht="43.5" customHeight="1" x14ac:dyDescent="0.25">
      <c r="A15" s="46">
        <v>3</v>
      </c>
      <c r="B15" s="51" t="s">
        <v>130</v>
      </c>
      <c r="C15" s="46" t="s">
        <v>87</v>
      </c>
      <c r="D15" s="46">
        <v>21</v>
      </c>
      <c r="E15" s="46">
        <f>7*6</f>
        <v>42</v>
      </c>
      <c r="F15" s="46"/>
      <c r="G15" s="46">
        <v>25</v>
      </c>
      <c r="H15" s="46">
        <v>12</v>
      </c>
      <c r="I15" s="46">
        <f t="shared" ref="I15:I26" si="0">D15*F15*G15*H15</f>
        <v>0</v>
      </c>
      <c r="J15" s="46">
        <f t="shared" ref="J15:J26" si="1">E15*F15*H15*G15</f>
        <v>0</v>
      </c>
      <c r="K15" s="46">
        <v>25</v>
      </c>
      <c r="L15" s="46">
        <v>12</v>
      </c>
      <c r="M15" s="46">
        <f t="shared" ref="M15:M26" si="2">D15*F15*K15*L15</f>
        <v>0</v>
      </c>
      <c r="N15" s="46">
        <f t="shared" ref="N15:N26" si="3">E15*F15*K15*L15</f>
        <v>0</v>
      </c>
      <c r="O15" s="46">
        <f t="shared" ref="O15:O26" si="4">G15+K15</f>
        <v>50</v>
      </c>
      <c r="P15" s="46">
        <f t="shared" ref="P15:P27" si="5">I15+M15</f>
        <v>0</v>
      </c>
      <c r="Q15" s="46">
        <f t="shared" ref="Q15:Q27" si="6">J15+N15</f>
        <v>0</v>
      </c>
    </row>
    <row r="16" spans="1:173" ht="30" x14ac:dyDescent="0.25">
      <c r="A16" s="46">
        <v>4</v>
      </c>
      <c r="B16" s="51" t="s">
        <v>127</v>
      </c>
      <c r="C16" s="46" t="s">
        <v>87</v>
      </c>
      <c r="D16" s="46">
        <v>8</v>
      </c>
      <c r="E16" s="46">
        <f>8*4</f>
        <v>32</v>
      </c>
      <c r="F16" s="46"/>
      <c r="G16" s="46">
        <v>25</v>
      </c>
      <c r="H16" s="46">
        <v>12</v>
      </c>
      <c r="I16" s="46">
        <f t="shared" si="0"/>
        <v>0</v>
      </c>
      <c r="J16" s="46">
        <f t="shared" si="1"/>
        <v>0</v>
      </c>
      <c r="K16" s="46">
        <v>25</v>
      </c>
      <c r="L16" s="46">
        <v>12</v>
      </c>
      <c r="M16" s="46">
        <f t="shared" si="2"/>
        <v>0</v>
      </c>
      <c r="N16" s="46">
        <f t="shared" si="3"/>
        <v>0</v>
      </c>
      <c r="O16" s="46">
        <f t="shared" si="4"/>
        <v>50</v>
      </c>
      <c r="P16" s="46">
        <f t="shared" si="5"/>
        <v>0</v>
      </c>
      <c r="Q16" s="46">
        <f t="shared" si="6"/>
        <v>0</v>
      </c>
    </row>
    <row r="17" spans="1:26" ht="30" x14ac:dyDescent="0.25">
      <c r="A17" s="46">
        <v>5</v>
      </c>
      <c r="B17" s="51" t="s">
        <v>144</v>
      </c>
      <c r="C17" s="46" t="s">
        <v>87</v>
      </c>
      <c r="D17" s="46">
        <v>1</v>
      </c>
      <c r="E17" s="46">
        <v>2</v>
      </c>
      <c r="F17" s="46"/>
      <c r="G17" s="46">
        <v>25</v>
      </c>
      <c r="H17" s="46">
        <v>12</v>
      </c>
      <c r="I17" s="46">
        <f t="shared" si="0"/>
        <v>0</v>
      </c>
      <c r="J17" s="46">
        <f t="shared" si="1"/>
        <v>0</v>
      </c>
      <c r="K17" s="46">
        <v>25</v>
      </c>
      <c r="L17" s="46">
        <v>12</v>
      </c>
      <c r="M17" s="46">
        <f t="shared" si="2"/>
        <v>0</v>
      </c>
      <c r="N17" s="46">
        <f t="shared" si="3"/>
        <v>0</v>
      </c>
      <c r="O17" s="46">
        <f t="shared" si="4"/>
        <v>50</v>
      </c>
      <c r="P17" s="46">
        <f t="shared" si="5"/>
        <v>0</v>
      </c>
      <c r="Q17" s="46">
        <f t="shared" si="6"/>
        <v>0</v>
      </c>
    </row>
    <row r="18" spans="1:26" ht="30" x14ac:dyDescent="0.25">
      <c r="A18" s="46">
        <v>6</v>
      </c>
      <c r="B18" s="51" t="s">
        <v>128</v>
      </c>
      <c r="C18" s="46" t="s">
        <v>89</v>
      </c>
      <c r="D18" s="46">
        <f>30*7</f>
        <v>210</v>
      </c>
      <c r="E18" s="46">
        <f>30*7*2</f>
        <v>420</v>
      </c>
      <c r="F18" s="46"/>
      <c r="G18" s="46">
        <v>25</v>
      </c>
      <c r="H18" s="46">
        <v>12</v>
      </c>
      <c r="I18" s="46">
        <f t="shared" si="0"/>
        <v>0</v>
      </c>
      <c r="J18" s="46">
        <f t="shared" si="1"/>
        <v>0</v>
      </c>
      <c r="K18" s="46">
        <v>25</v>
      </c>
      <c r="L18" s="46">
        <v>12</v>
      </c>
      <c r="M18" s="46">
        <f t="shared" si="2"/>
        <v>0</v>
      </c>
      <c r="N18" s="46">
        <f t="shared" si="3"/>
        <v>0</v>
      </c>
      <c r="O18" s="46">
        <f t="shared" si="4"/>
        <v>50</v>
      </c>
      <c r="P18" s="46">
        <f t="shared" si="5"/>
        <v>0</v>
      </c>
      <c r="Q18" s="46">
        <f t="shared" si="6"/>
        <v>0</v>
      </c>
    </row>
    <row r="19" spans="1:26" x14ac:dyDescent="0.25">
      <c r="A19" s="46">
        <v>7</v>
      </c>
      <c r="B19" s="46" t="s">
        <v>83</v>
      </c>
      <c r="C19" s="46" t="s">
        <v>90</v>
      </c>
      <c r="D19" s="46">
        <v>1</v>
      </c>
      <c r="E19" s="46">
        <v>2</v>
      </c>
      <c r="F19" s="46"/>
      <c r="G19" s="46">
        <v>25</v>
      </c>
      <c r="H19" s="46">
        <v>12</v>
      </c>
      <c r="I19" s="46">
        <f t="shared" si="0"/>
        <v>0</v>
      </c>
      <c r="J19" s="46">
        <f t="shared" si="1"/>
        <v>0</v>
      </c>
      <c r="K19" s="46">
        <v>25</v>
      </c>
      <c r="L19" s="46">
        <v>12</v>
      </c>
      <c r="M19" s="46">
        <f t="shared" si="2"/>
        <v>0</v>
      </c>
      <c r="N19" s="46">
        <f t="shared" si="3"/>
        <v>0</v>
      </c>
      <c r="O19" s="46">
        <f t="shared" si="4"/>
        <v>50</v>
      </c>
      <c r="P19" s="46">
        <f t="shared" si="5"/>
        <v>0</v>
      </c>
      <c r="Q19" s="46">
        <f t="shared" si="6"/>
        <v>0</v>
      </c>
    </row>
    <row r="20" spans="1:26" x14ac:dyDescent="0.25">
      <c r="A20" s="46">
        <v>8</v>
      </c>
      <c r="B20" s="46" t="s">
        <v>84</v>
      </c>
      <c r="C20" s="46" t="s">
        <v>90</v>
      </c>
      <c r="D20" s="46">
        <v>1</v>
      </c>
      <c r="E20" s="46">
        <v>2</v>
      </c>
      <c r="F20" s="46"/>
      <c r="G20" s="46">
        <v>25</v>
      </c>
      <c r="H20" s="46">
        <v>12</v>
      </c>
      <c r="I20" s="46">
        <f t="shared" si="0"/>
        <v>0</v>
      </c>
      <c r="J20" s="46">
        <f t="shared" si="1"/>
        <v>0</v>
      </c>
      <c r="K20" s="46">
        <v>25</v>
      </c>
      <c r="L20" s="46">
        <v>12</v>
      </c>
      <c r="M20" s="46">
        <f t="shared" si="2"/>
        <v>0</v>
      </c>
      <c r="N20" s="46">
        <f t="shared" si="3"/>
        <v>0</v>
      </c>
      <c r="O20" s="46">
        <f t="shared" si="4"/>
        <v>50</v>
      </c>
      <c r="P20" s="46">
        <f t="shared" si="5"/>
        <v>0</v>
      </c>
      <c r="Q20" s="46">
        <f t="shared" si="6"/>
        <v>0</v>
      </c>
    </row>
    <row r="21" spans="1:26" x14ac:dyDescent="0.25">
      <c r="A21" s="46">
        <v>9</v>
      </c>
      <c r="B21" s="46" t="s">
        <v>85</v>
      </c>
      <c r="C21" s="46" t="s">
        <v>87</v>
      </c>
      <c r="D21" s="46">
        <v>1</v>
      </c>
      <c r="E21" s="46">
        <v>2</v>
      </c>
      <c r="F21" s="46"/>
      <c r="G21" s="46">
        <v>25</v>
      </c>
      <c r="H21" s="46">
        <v>12</v>
      </c>
      <c r="I21" s="46">
        <f t="shared" si="0"/>
        <v>0</v>
      </c>
      <c r="J21" s="46">
        <f t="shared" si="1"/>
        <v>0</v>
      </c>
      <c r="K21" s="46">
        <v>25</v>
      </c>
      <c r="L21" s="46">
        <v>12</v>
      </c>
      <c r="M21" s="46">
        <f t="shared" si="2"/>
        <v>0</v>
      </c>
      <c r="N21" s="46">
        <f t="shared" si="3"/>
        <v>0</v>
      </c>
      <c r="O21" s="46">
        <f t="shared" si="4"/>
        <v>50</v>
      </c>
      <c r="P21" s="46">
        <f t="shared" si="5"/>
        <v>0</v>
      </c>
      <c r="Q21" s="46">
        <f t="shared" si="6"/>
        <v>0</v>
      </c>
    </row>
    <row r="22" spans="1:26" ht="30" x14ac:dyDescent="0.25">
      <c r="A22" s="46">
        <v>10</v>
      </c>
      <c r="B22" s="51" t="s">
        <v>140</v>
      </c>
      <c r="C22" s="46" t="s">
        <v>91</v>
      </c>
      <c r="D22" s="46">
        <v>1</v>
      </c>
      <c r="E22" s="46">
        <v>2</v>
      </c>
      <c r="F22" s="46"/>
      <c r="G22" s="46">
        <v>25</v>
      </c>
      <c r="H22" s="46">
        <v>12</v>
      </c>
      <c r="I22" s="46">
        <f t="shared" si="0"/>
        <v>0</v>
      </c>
      <c r="J22" s="46">
        <f t="shared" si="1"/>
        <v>0</v>
      </c>
      <c r="K22" s="46">
        <v>25</v>
      </c>
      <c r="L22" s="46">
        <v>12</v>
      </c>
      <c r="M22" s="46">
        <f t="shared" si="2"/>
        <v>0</v>
      </c>
      <c r="N22" s="46">
        <f t="shared" si="3"/>
        <v>0</v>
      </c>
      <c r="O22" s="46">
        <f t="shared" si="4"/>
        <v>50</v>
      </c>
      <c r="P22" s="46">
        <f t="shared" si="5"/>
        <v>0</v>
      </c>
      <c r="Q22" s="46">
        <f t="shared" si="6"/>
        <v>0</v>
      </c>
    </row>
    <row r="23" spans="1:26" ht="30" x14ac:dyDescent="0.25">
      <c r="A23" s="46">
        <v>11</v>
      </c>
      <c r="B23" s="51" t="s">
        <v>129</v>
      </c>
      <c r="C23" s="46" t="s">
        <v>89</v>
      </c>
      <c r="D23" s="46">
        <v>30</v>
      </c>
      <c r="E23" s="46">
        <v>60</v>
      </c>
      <c r="F23" s="46"/>
      <c r="G23" s="46">
        <v>25</v>
      </c>
      <c r="H23" s="46">
        <v>12</v>
      </c>
      <c r="I23" s="46">
        <f t="shared" si="0"/>
        <v>0</v>
      </c>
      <c r="J23" s="46">
        <f t="shared" si="1"/>
        <v>0</v>
      </c>
      <c r="K23" s="46">
        <v>25</v>
      </c>
      <c r="L23" s="46">
        <v>12</v>
      </c>
      <c r="M23" s="46">
        <f t="shared" si="2"/>
        <v>0</v>
      </c>
      <c r="N23" s="46">
        <f t="shared" si="3"/>
        <v>0</v>
      </c>
      <c r="O23" s="46">
        <f t="shared" si="4"/>
        <v>50</v>
      </c>
      <c r="P23" s="46">
        <f t="shared" si="5"/>
        <v>0</v>
      </c>
      <c r="Q23" s="46">
        <f t="shared" si="6"/>
        <v>0</v>
      </c>
    </row>
    <row r="24" spans="1:26" x14ac:dyDescent="0.25">
      <c r="A24" s="46">
        <v>12</v>
      </c>
      <c r="B24" s="46" t="s">
        <v>141</v>
      </c>
      <c r="C24" s="46" t="s">
        <v>142</v>
      </c>
      <c r="D24" s="52">
        <v>1</v>
      </c>
      <c r="E24" s="52">
        <v>5</v>
      </c>
      <c r="F24" s="46"/>
      <c r="G24" s="46">
        <v>25</v>
      </c>
      <c r="H24" s="46">
        <v>12</v>
      </c>
      <c r="I24" s="46">
        <f t="shared" si="0"/>
        <v>0</v>
      </c>
      <c r="J24" s="46">
        <f t="shared" si="1"/>
        <v>0</v>
      </c>
      <c r="K24" s="46">
        <v>25</v>
      </c>
      <c r="L24" s="46">
        <v>12</v>
      </c>
      <c r="M24" s="46">
        <f t="shared" si="2"/>
        <v>0</v>
      </c>
      <c r="N24" s="46">
        <f t="shared" si="3"/>
        <v>0</v>
      </c>
      <c r="O24" s="46">
        <f t="shared" si="4"/>
        <v>50</v>
      </c>
      <c r="P24" s="46">
        <f t="shared" si="5"/>
        <v>0</v>
      </c>
      <c r="Q24" s="46">
        <f t="shared" si="6"/>
        <v>0</v>
      </c>
    </row>
    <row r="25" spans="1:26" x14ac:dyDescent="0.25">
      <c r="A25" s="53"/>
      <c r="B25" s="53" t="s">
        <v>143</v>
      </c>
      <c r="C25" s="53" t="s">
        <v>142</v>
      </c>
      <c r="D25" s="52">
        <v>0</v>
      </c>
      <c r="E25" s="52">
        <v>1</v>
      </c>
      <c r="F25" s="53"/>
      <c r="G25" s="53">
        <v>25</v>
      </c>
      <c r="H25" s="53">
        <v>12</v>
      </c>
      <c r="I25" s="53">
        <f t="shared" si="0"/>
        <v>0</v>
      </c>
      <c r="J25" s="53">
        <f t="shared" si="1"/>
        <v>0</v>
      </c>
      <c r="K25" s="53">
        <v>25</v>
      </c>
      <c r="L25" s="53">
        <v>12</v>
      </c>
      <c r="M25" s="53">
        <f t="shared" si="2"/>
        <v>0</v>
      </c>
      <c r="N25" s="53">
        <f t="shared" si="3"/>
        <v>0</v>
      </c>
      <c r="O25" s="53">
        <f t="shared" si="4"/>
        <v>50</v>
      </c>
      <c r="P25" s="53">
        <f t="shared" si="5"/>
        <v>0</v>
      </c>
      <c r="Q25" s="53">
        <f t="shared" si="6"/>
        <v>0</v>
      </c>
      <c r="R25" s="47"/>
      <c r="S25" s="47"/>
      <c r="T25" s="47"/>
      <c r="U25" s="47"/>
      <c r="V25" s="47"/>
      <c r="W25" s="47"/>
      <c r="X25" s="47"/>
      <c r="Y25" s="47"/>
      <c r="Z25" s="47"/>
    </row>
    <row r="26" spans="1:26" x14ac:dyDescent="0.25">
      <c r="A26" s="46">
        <v>13</v>
      </c>
      <c r="B26" s="46" t="s">
        <v>86</v>
      </c>
      <c r="C26" s="46" t="s">
        <v>87</v>
      </c>
      <c r="D26" s="46">
        <v>1</v>
      </c>
      <c r="E26" s="46">
        <v>3</v>
      </c>
      <c r="F26" s="46"/>
      <c r="G26" s="46">
        <v>25</v>
      </c>
      <c r="H26" s="46">
        <v>12</v>
      </c>
      <c r="I26" s="46">
        <f t="shared" si="0"/>
        <v>0</v>
      </c>
      <c r="J26" s="46">
        <f t="shared" si="1"/>
        <v>0</v>
      </c>
      <c r="K26" s="46">
        <v>25</v>
      </c>
      <c r="L26" s="46">
        <v>12</v>
      </c>
      <c r="M26" s="46">
        <f t="shared" si="2"/>
        <v>0</v>
      </c>
      <c r="N26" s="46">
        <f t="shared" si="3"/>
        <v>0</v>
      </c>
      <c r="O26" s="46">
        <f t="shared" si="4"/>
        <v>50</v>
      </c>
      <c r="P26" s="46">
        <f t="shared" si="5"/>
        <v>0</v>
      </c>
      <c r="Q26" s="46">
        <f t="shared" si="6"/>
        <v>0</v>
      </c>
    </row>
    <row r="27" spans="1:26" x14ac:dyDescent="0.25">
      <c r="A27" s="92" t="s">
        <v>52</v>
      </c>
      <c r="B27" s="92"/>
      <c r="C27" s="92"/>
      <c r="D27" s="92"/>
      <c r="E27" s="92"/>
      <c r="F27" s="92"/>
      <c r="G27" s="92"/>
      <c r="H27" s="92"/>
      <c r="I27" s="46">
        <f>SUM(I13:I26)</f>
        <v>0</v>
      </c>
      <c r="J27" s="46">
        <f>SUM(J13:J26)</f>
        <v>0</v>
      </c>
      <c r="K27" s="92"/>
      <c r="L27" s="92"/>
      <c r="M27" s="46">
        <f>SUM(M13:M26)</f>
        <v>0</v>
      </c>
      <c r="N27" s="46">
        <f>SUM(N13:N26)</f>
        <v>0</v>
      </c>
      <c r="O27" s="46"/>
      <c r="P27" s="46">
        <f t="shared" si="5"/>
        <v>0</v>
      </c>
      <c r="Q27" s="46">
        <f t="shared" si="6"/>
        <v>0</v>
      </c>
    </row>
    <row r="29" spans="1:26" x14ac:dyDescent="0.25"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x14ac:dyDescent="0.25"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x14ac:dyDescent="0.25">
      <c r="A31" s="94"/>
      <c r="B31" s="94"/>
      <c r="F31" s="45"/>
      <c r="G31" s="7"/>
      <c r="H31" s="14"/>
      <c r="I31" s="14"/>
      <c r="J31" s="14"/>
      <c r="K31" s="14"/>
      <c r="L31" s="14"/>
      <c r="O31" s="45"/>
    </row>
    <row r="32" spans="1:26" x14ac:dyDescent="0.25">
      <c r="A32" s="75"/>
      <c r="B32" s="75" t="s">
        <v>166</v>
      </c>
      <c r="F32" s="45"/>
      <c r="G32" s="7"/>
      <c r="H32" s="14"/>
      <c r="I32" s="14"/>
      <c r="J32" s="14"/>
      <c r="K32" s="14"/>
      <c r="L32" s="14"/>
      <c r="O32" s="45"/>
    </row>
    <row r="33" spans="1:173" x14ac:dyDescent="0.25">
      <c r="A33" s="75"/>
      <c r="B33" s="75" t="s">
        <v>168</v>
      </c>
      <c r="H33" s="44"/>
      <c r="I33" s="44"/>
      <c r="J33" s="44"/>
      <c r="K33" s="44"/>
      <c r="L33" s="44"/>
      <c r="N33" s="40"/>
      <c r="O33" s="40"/>
      <c r="P33" s="40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173" x14ac:dyDescent="0.25">
      <c r="A34" s="75"/>
      <c r="B34" s="75" t="s">
        <v>169</v>
      </c>
      <c r="H34" s="44"/>
      <c r="I34" s="44"/>
      <c r="J34" s="44"/>
      <c r="K34" s="44"/>
      <c r="L34" s="44"/>
      <c r="N34" s="40"/>
      <c r="O34" s="40"/>
      <c r="P34" s="40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173" x14ac:dyDescent="0.25">
      <c r="H35" s="15"/>
      <c r="I35" s="15"/>
      <c r="J35" s="15"/>
      <c r="K35" s="14"/>
      <c r="L35" s="14"/>
      <c r="P35" s="42"/>
    </row>
    <row r="36" spans="1:173" x14ac:dyDescent="0.25">
      <c r="H36" s="14"/>
      <c r="I36" s="14"/>
      <c r="J36" s="14"/>
      <c r="K36" s="14"/>
      <c r="L36" s="14"/>
      <c r="N36" s="7"/>
      <c r="O36" s="7"/>
      <c r="P36" s="40"/>
    </row>
    <row r="37" spans="1:173" x14ac:dyDescent="0.25">
      <c r="H37" s="14"/>
      <c r="I37" s="14"/>
      <c r="J37" s="14"/>
      <c r="K37" s="14"/>
      <c r="L37" s="14"/>
      <c r="N37" s="7"/>
      <c r="O37" s="7"/>
      <c r="P37" s="40"/>
    </row>
    <row r="39" spans="1:173" s="14" customFormat="1" x14ac:dyDescent="0.25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/>
    </row>
    <row r="40" spans="1:173" s="14" customFormat="1" x14ac:dyDescent="0.25">
      <c r="A40" s="1"/>
      <c r="B40" s="1"/>
      <c r="C40" s="1"/>
      <c r="D40" s="1"/>
      <c r="E40" s="93"/>
      <c r="F40" s="93"/>
      <c r="G40" s="93"/>
      <c r="H40" s="93"/>
      <c r="I40" s="93"/>
      <c r="J40" s="1"/>
      <c r="K40" s="1"/>
      <c r="L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/>
    </row>
  </sheetData>
  <mergeCells count="21">
    <mergeCell ref="A27:F27"/>
    <mergeCell ref="E40:I40"/>
    <mergeCell ref="A31:B31"/>
    <mergeCell ref="G27:H27"/>
    <mergeCell ref="K27:L27"/>
    <mergeCell ref="A2:D2"/>
    <mergeCell ref="A3:D3"/>
    <mergeCell ref="O10:Q10"/>
    <mergeCell ref="A7:Q7"/>
    <mergeCell ref="A9:A11"/>
    <mergeCell ref="B9:B11"/>
    <mergeCell ref="C9:C11"/>
    <mergeCell ref="D9:E9"/>
    <mergeCell ref="F9:F11"/>
    <mergeCell ref="G9:J9"/>
    <mergeCell ref="K9:N9"/>
    <mergeCell ref="O9:Q9"/>
    <mergeCell ref="D10:D11"/>
    <mergeCell ref="E10:E11"/>
    <mergeCell ref="G10:J10"/>
    <mergeCell ref="K10:N10"/>
  </mergeCells>
  <pageMargins left="0.2" right="0.2" top="0.25" bottom="0.2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45"/>
  <sheetViews>
    <sheetView zoomScaleNormal="100" workbookViewId="0">
      <selection activeCell="A6" sqref="A6"/>
    </sheetView>
  </sheetViews>
  <sheetFormatPr defaultRowHeight="15" x14ac:dyDescent="0.25"/>
  <cols>
    <col min="1" max="1" width="9.140625" style="1"/>
    <col min="2" max="2" width="51" style="1" customWidth="1"/>
    <col min="3" max="4" width="9.85546875" style="1" customWidth="1"/>
    <col min="5" max="6" width="10" style="1" customWidth="1"/>
    <col min="7" max="7" width="9.85546875" style="1" customWidth="1"/>
    <col min="8" max="8" width="11" style="1" customWidth="1"/>
    <col min="9" max="9" width="12" style="1" customWidth="1"/>
    <col min="10" max="10" width="12.85546875" style="1" customWidth="1"/>
    <col min="11" max="12" width="9.140625" style="1"/>
    <col min="13" max="13" width="10.28515625" style="14" customWidth="1"/>
    <col min="14" max="14" width="15" style="14" customWidth="1"/>
    <col min="15" max="15" width="15.28515625" style="14" customWidth="1"/>
    <col min="16" max="16" width="13.42578125" style="14" customWidth="1"/>
    <col min="17" max="17" width="12.85546875" style="14" customWidth="1"/>
    <col min="18" max="18" width="12.28515625" style="14" customWidth="1"/>
    <col min="19" max="27" width="9.140625" style="14"/>
    <col min="28" max="173" width="9.140625" style="1"/>
  </cols>
  <sheetData>
    <row r="1" spans="1:174" s="1" customFormat="1" ht="15.75" customHeight="1" x14ac:dyDescent="0.25">
      <c r="A1" s="19"/>
      <c r="B1" s="74" t="s">
        <v>166</v>
      </c>
      <c r="C1" s="19"/>
      <c r="D1" s="19"/>
      <c r="G1" s="7"/>
      <c r="H1" s="7"/>
      <c r="I1" s="7"/>
      <c r="J1" s="7"/>
      <c r="K1" s="7"/>
      <c r="L1" s="7"/>
      <c r="M1" s="14"/>
      <c r="N1" s="4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FR1"/>
    </row>
    <row r="2" spans="1:174" s="1" customFormat="1" ht="15.75" customHeight="1" x14ac:dyDescent="0.25">
      <c r="A2" s="80"/>
      <c r="B2" s="80"/>
      <c r="C2" s="80"/>
      <c r="D2" s="80"/>
      <c r="G2" s="7"/>
      <c r="H2" s="7"/>
      <c r="I2" s="7"/>
      <c r="J2" s="7"/>
      <c r="K2" s="7"/>
      <c r="L2" s="7"/>
      <c r="M2" s="14"/>
      <c r="N2" s="4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FR2"/>
    </row>
    <row r="3" spans="1:174" s="1" customFormat="1" ht="15.75" customHeight="1" x14ac:dyDescent="0.25">
      <c r="A3" s="80"/>
      <c r="B3" s="80"/>
      <c r="C3" s="80"/>
      <c r="D3" s="80"/>
      <c r="G3" s="7"/>
      <c r="H3" s="7"/>
      <c r="I3" s="7"/>
      <c r="J3" s="7"/>
      <c r="K3" s="7"/>
      <c r="L3" s="7"/>
      <c r="M3" s="14"/>
      <c r="N3" s="45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FR3"/>
    </row>
    <row r="4" spans="1:174" ht="15.75" customHeight="1" x14ac:dyDescent="0.25">
      <c r="G4" s="7"/>
      <c r="H4" s="7"/>
      <c r="I4" s="7"/>
      <c r="J4" s="7"/>
      <c r="K4" s="7"/>
      <c r="L4" s="7"/>
      <c r="O4" s="7"/>
    </row>
    <row r="5" spans="1:174" ht="15.75" customHeight="1" x14ac:dyDescent="0.25">
      <c r="A5" s="88" t="s">
        <v>180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74" ht="15.75" customHeight="1" x14ac:dyDescent="0.25">
      <c r="G6" s="7"/>
      <c r="H6" s="7"/>
      <c r="I6" s="7"/>
      <c r="J6" s="7"/>
      <c r="K6" s="7"/>
      <c r="L6" s="7"/>
      <c r="O6" s="7" t="s">
        <v>44</v>
      </c>
    </row>
    <row r="7" spans="1:174" s="8" customFormat="1" ht="28.5" customHeight="1" x14ac:dyDescent="0.25">
      <c r="A7" s="82" t="s">
        <v>0</v>
      </c>
      <c r="B7" s="82" t="s">
        <v>45</v>
      </c>
      <c r="C7" s="82" t="s">
        <v>46</v>
      </c>
      <c r="D7" s="83" t="s">
        <v>47</v>
      </c>
      <c r="E7" s="83"/>
      <c r="F7" s="83" t="s">
        <v>50</v>
      </c>
      <c r="G7" s="82" t="s">
        <v>94</v>
      </c>
      <c r="H7" s="82"/>
      <c r="I7" s="82"/>
      <c r="J7" s="82" t="s">
        <v>95</v>
      </c>
      <c r="K7" s="82"/>
      <c r="L7" s="82"/>
      <c r="M7" s="82" t="s">
        <v>114</v>
      </c>
      <c r="N7" s="82"/>
      <c r="O7" s="82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</row>
    <row r="8" spans="1:174" s="8" customFormat="1" ht="15.75" customHeight="1" x14ac:dyDescent="0.25">
      <c r="A8" s="82"/>
      <c r="B8" s="82"/>
      <c r="C8" s="82"/>
      <c r="D8" s="82" t="s">
        <v>48</v>
      </c>
      <c r="E8" s="82" t="s">
        <v>49</v>
      </c>
      <c r="F8" s="83"/>
      <c r="G8" s="82" t="s">
        <v>2</v>
      </c>
      <c r="H8" s="82"/>
      <c r="I8" s="82"/>
      <c r="J8" s="82" t="s">
        <v>2</v>
      </c>
      <c r="K8" s="82"/>
      <c r="L8" s="82"/>
      <c r="M8" s="82" t="s">
        <v>52</v>
      </c>
      <c r="N8" s="82"/>
      <c r="O8" s="82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</row>
    <row r="9" spans="1:174" s="8" customFormat="1" ht="15.75" customHeight="1" x14ac:dyDescent="0.25">
      <c r="A9" s="82"/>
      <c r="B9" s="82"/>
      <c r="C9" s="82"/>
      <c r="D9" s="82"/>
      <c r="E9" s="82"/>
      <c r="F9" s="83"/>
      <c r="G9" s="12" t="s">
        <v>51</v>
      </c>
      <c r="H9" s="12" t="s">
        <v>48</v>
      </c>
      <c r="I9" s="12" t="s">
        <v>49</v>
      </c>
      <c r="J9" s="12" t="s">
        <v>51</v>
      </c>
      <c r="K9" s="12" t="s">
        <v>48</v>
      </c>
      <c r="L9" s="12" t="s">
        <v>49</v>
      </c>
      <c r="M9" s="12" t="s">
        <v>51</v>
      </c>
      <c r="N9" s="12" t="s">
        <v>48</v>
      </c>
      <c r="O9" s="12" t="s">
        <v>49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</row>
    <row r="10" spans="1:174" ht="15.75" customHeight="1" x14ac:dyDescent="0.25">
      <c r="A10" s="12">
        <v>0</v>
      </c>
      <c r="B10" s="12">
        <v>1</v>
      </c>
      <c r="C10" s="12">
        <v>2</v>
      </c>
      <c r="D10" s="12">
        <v>3</v>
      </c>
      <c r="E10" s="12">
        <v>4</v>
      </c>
      <c r="F10" s="12">
        <v>5</v>
      </c>
      <c r="G10" s="12">
        <v>6</v>
      </c>
      <c r="H10" s="12" t="s">
        <v>73</v>
      </c>
      <c r="I10" s="12" t="s">
        <v>74</v>
      </c>
      <c r="J10" s="12">
        <v>9</v>
      </c>
      <c r="K10" s="12" t="s">
        <v>75</v>
      </c>
      <c r="L10" s="12" t="s">
        <v>76</v>
      </c>
      <c r="M10" s="12" t="s">
        <v>115</v>
      </c>
      <c r="N10" s="12" t="s">
        <v>116</v>
      </c>
      <c r="O10" s="12" t="s">
        <v>117</v>
      </c>
    </row>
    <row r="11" spans="1:174" ht="40.5" customHeight="1" x14ac:dyDescent="0.25">
      <c r="A11" s="12">
        <v>1</v>
      </c>
      <c r="B11" s="13" t="s">
        <v>53</v>
      </c>
      <c r="C11" s="12" t="s">
        <v>72</v>
      </c>
      <c r="D11" s="12">
        <v>1</v>
      </c>
      <c r="E11" s="12">
        <v>2</v>
      </c>
      <c r="F11" s="48"/>
      <c r="G11" s="48">
        <v>25</v>
      </c>
      <c r="H11" s="48">
        <f>D11*F11*G11</f>
        <v>0</v>
      </c>
      <c r="I11" s="48">
        <f>E11*F11*G11</f>
        <v>0</v>
      </c>
      <c r="J11" s="48">
        <v>25</v>
      </c>
      <c r="K11" s="48">
        <f>J11*D11*F11</f>
        <v>0</v>
      </c>
      <c r="L11" s="48">
        <f>J11*E11*F11</f>
        <v>0</v>
      </c>
      <c r="M11" s="39">
        <f>J11+G11</f>
        <v>50</v>
      </c>
      <c r="N11" s="39">
        <f>K11+H11</f>
        <v>0</v>
      </c>
      <c r="O11" s="39">
        <f>L11+I11</f>
        <v>0</v>
      </c>
    </row>
    <row r="12" spans="1:174" ht="43.5" customHeight="1" x14ac:dyDescent="0.25">
      <c r="A12" s="12">
        <v>2</v>
      </c>
      <c r="B12" s="13" t="s">
        <v>54</v>
      </c>
      <c r="C12" s="12" t="s">
        <v>72</v>
      </c>
      <c r="D12" s="12">
        <v>1</v>
      </c>
      <c r="E12" s="12">
        <v>2</v>
      </c>
      <c r="F12" s="48"/>
      <c r="G12" s="48">
        <v>25</v>
      </c>
      <c r="H12" s="48">
        <f t="shared" ref="H12:H34" si="0">D12*F12*G12</f>
        <v>0</v>
      </c>
      <c r="I12" s="48">
        <f t="shared" ref="I12:I34" si="1">E12*F12*G12</f>
        <v>0</v>
      </c>
      <c r="J12" s="48">
        <v>25</v>
      </c>
      <c r="K12" s="48">
        <f t="shared" ref="K12:K34" si="2">J12*D12*F12</f>
        <v>0</v>
      </c>
      <c r="L12" s="48">
        <f t="shared" ref="L12:L34" si="3">J12*E12*F12</f>
        <v>0</v>
      </c>
      <c r="M12" s="39">
        <f t="shared" ref="M12:M34" si="4">J12+G12</f>
        <v>50</v>
      </c>
      <c r="N12" s="39">
        <f t="shared" ref="N12:N35" si="5">K12+H12</f>
        <v>0</v>
      </c>
      <c r="O12" s="39">
        <f t="shared" ref="O12:O35" si="6">L12+I12</f>
        <v>0</v>
      </c>
    </row>
    <row r="13" spans="1:174" ht="47.25" customHeight="1" x14ac:dyDescent="0.25">
      <c r="A13" s="12">
        <v>3</v>
      </c>
      <c r="B13" s="13" t="s">
        <v>55</v>
      </c>
      <c r="C13" s="12" t="s">
        <v>72</v>
      </c>
      <c r="D13" s="12">
        <v>1</v>
      </c>
      <c r="E13" s="12">
        <v>1</v>
      </c>
      <c r="F13" s="48"/>
      <c r="G13" s="48">
        <v>25</v>
      </c>
      <c r="H13" s="48">
        <f t="shared" si="0"/>
        <v>0</v>
      </c>
      <c r="I13" s="48">
        <f t="shared" si="1"/>
        <v>0</v>
      </c>
      <c r="J13" s="48">
        <v>25</v>
      </c>
      <c r="K13" s="48">
        <f t="shared" si="2"/>
        <v>0</v>
      </c>
      <c r="L13" s="48">
        <f t="shared" si="3"/>
        <v>0</v>
      </c>
      <c r="M13" s="39">
        <f t="shared" si="4"/>
        <v>50</v>
      </c>
      <c r="N13" s="39">
        <f t="shared" si="5"/>
        <v>0</v>
      </c>
      <c r="O13" s="39">
        <f t="shared" si="6"/>
        <v>0</v>
      </c>
    </row>
    <row r="14" spans="1:174" ht="25.5" customHeight="1" x14ac:dyDescent="0.25">
      <c r="A14" s="12">
        <v>4</v>
      </c>
      <c r="B14" s="13" t="s">
        <v>56</v>
      </c>
      <c r="C14" s="12" t="s">
        <v>72</v>
      </c>
      <c r="D14" s="12">
        <v>1</v>
      </c>
      <c r="E14" s="12">
        <v>6</v>
      </c>
      <c r="F14" s="48"/>
      <c r="G14" s="48">
        <v>25</v>
      </c>
      <c r="H14" s="48">
        <f t="shared" si="0"/>
        <v>0</v>
      </c>
      <c r="I14" s="48">
        <f t="shared" si="1"/>
        <v>0</v>
      </c>
      <c r="J14" s="48">
        <v>25</v>
      </c>
      <c r="K14" s="48">
        <f t="shared" si="2"/>
        <v>0</v>
      </c>
      <c r="L14" s="48">
        <f t="shared" si="3"/>
        <v>0</v>
      </c>
      <c r="M14" s="39">
        <f t="shared" si="4"/>
        <v>50</v>
      </c>
      <c r="N14" s="39">
        <f t="shared" si="5"/>
        <v>0</v>
      </c>
      <c r="O14" s="39">
        <f t="shared" si="6"/>
        <v>0</v>
      </c>
    </row>
    <row r="15" spans="1:174" x14ac:dyDescent="0.25">
      <c r="A15" s="12">
        <v>5</v>
      </c>
      <c r="B15" s="12" t="s">
        <v>57</v>
      </c>
      <c r="C15" s="12" t="s">
        <v>72</v>
      </c>
      <c r="D15" s="12">
        <v>1</v>
      </c>
      <c r="E15" s="12">
        <v>8</v>
      </c>
      <c r="F15" s="48"/>
      <c r="G15" s="48">
        <v>25</v>
      </c>
      <c r="H15" s="48">
        <f t="shared" si="0"/>
        <v>0</v>
      </c>
      <c r="I15" s="48">
        <f t="shared" si="1"/>
        <v>0</v>
      </c>
      <c r="J15" s="48">
        <v>25</v>
      </c>
      <c r="K15" s="48">
        <f t="shared" si="2"/>
        <v>0</v>
      </c>
      <c r="L15" s="48">
        <f t="shared" si="3"/>
        <v>0</v>
      </c>
      <c r="M15" s="39">
        <f t="shared" si="4"/>
        <v>50</v>
      </c>
      <c r="N15" s="39">
        <f t="shared" si="5"/>
        <v>0</v>
      </c>
      <c r="O15" s="39">
        <f t="shared" si="6"/>
        <v>0</v>
      </c>
    </row>
    <row r="16" spans="1:174" x14ac:dyDescent="0.25">
      <c r="A16" s="12">
        <v>6</v>
      </c>
      <c r="B16" s="12" t="s">
        <v>58</v>
      </c>
      <c r="C16" s="12" t="s">
        <v>72</v>
      </c>
      <c r="D16" s="12">
        <v>1</v>
      </c>
      <c r="E16" s="12">
        <v>8</v>
      </c>
      <c r="F16" s="48"/>
      <c r="G16" s="48">
        <v>25</v>
      </c>
      <c r="H16" s="48">
        <f t="shared" si="0"/>
        <v>0</v>
      </c>
      <c r="I16" s="48">
        <f t="shared" si="1"/>
        <v>0</v>
      </c>
      <c r="J16" s="48">
        <v>25</v>
      </c>
      <c r="K16" s="48">
        <f t="shared" si="2"/>
        <v>0</v>
      </c>
      <c r="L16" s="48">
        <f t="shared" si="3"/>
        <v>0</v>
      </c>
      <c r="M16" s="39">
        <f t="shared" si="4"/>
        <v>50</v>
      </c>
      <c r="N16" s="39">
        <f t="shared" si="5"/>
        <v>0</v>
      </c>
      <c r="O16" s="39">
        <f t="shared" si="6"/>
        <v>0</v>
      </c>
    </row>
    <row r="17" spans="1:174" ht="32.25" customHeight="1" x14ac:dyDescent="0.25">
      <c r="A17" s="12">
        <v>7</v>
      </c>
      <c r="B17" s="13" t="s">
        <v>59</v>
      </c>
      <c r="C17" s="12" t="s">
        <v>72</v>
      </c>
      <c r="D17" s="12">
        <v>1</v>
      </c>
      <c r="E17" s="12">
        <v>2</v>
      </c>
      <c r="F17" s="49"/>
      <c r="G17" s="48">
        <v>25</v>
      </c>
      <c r="H17" s="48">
        <f t="shared" si="0"/>
        <v>0</v>
      </c>
      <c r="I17" s="48">
        <f t="shared" si="1"/>
        <v>0</v>
      </c>
      <c r="J17" s="48">
        <v>25</v>
      </c>
      <c r="K17" s="48">
        <f t="shared" si="2"/>
        <v>0</v>
      </c>
      <c r="L17" s="48">
        <f t="shared" si="3"/>
        <v>0</v>
      </c>
      <c r="M17" s="39">
        <f t="shared" si="4"/>
        <v>50</v>
      </c>
      <c r="N17" s="39">
        <f t="shared" si="5"/>
        <v>0</v>
      </c>
      <c r="O17" s="39">
        <f t="shared" si="6"/>
        <v>0</v>
      </c>
    </row>
    <row r="18" spans="1:174" s="14" customFormat="1" x14ac:dyDescent="0.25">
      <c r="A18" s="12">
        <v>8</v>
      </c>
      <c r="B18" s="12" t="s">
        <v>60</v>
      </c>
      <c r="C18" s="12" t="s">
        <v>72</v>
      </c>
      <c r="D18" s="12">
        <v>1</v>
      </c>
      <c r="E18" s="12">
        <v>8</v>
      </c>
      <c r="F18" s="48"/>
      <c r="G18" s="48">
        <v>25</v>
      </c>
      <c r="H18" s="48">
        <f>D18*F18*G18</f>
        <v>0</v>
      </c>
      <c r="I18" s="48">
        <f t="shared" si="1"/>
        <v>0</v>
      </c>
      <c r="J18" s="48">
        <v>25</v>
      </c>
      <c r="K18" s="48">
        <f t="shared" si="2"/>
        <v>0</v>
      </c>
      <c r="L18" s="48">
        <f t="shared" si="3"/>
        <v>0</v>
      </c>
      <c r="M18" s="39">
        <f t="shared" si="4"/>
        <v>50</v>
      </c>
      <c r="N18" s="39">
        <f t="shared" si="5"/>
        <v>0</v>
      </c>
      <c r="O18" s="39">
        <f t="shared" si="6"/>
        <v>0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/>
    </row>
    <row r="19" spans="1:174" s="14" customFormat="1" x14ac:dyDescent="0.25">
      <c r="A19" s="12">
        <v>9</v>
      </c>
      <c r="B19" s="12" t="s">
        <v>131</v>
      </c>
      <c r="C19" s="12" t="s">
        <v>72</v>
      </c>
      <c r="D19" s="12">
        <v>1</v>
      </c>
      <c r="E19" s="12">
        <v>4</v>
      </c>
      <c r="F19" s="48"/>
      <c r="G19" s="48">
        <v>25</v>
      </c>
      <c r="H19" s="48">
        <f t="shared" si="0"/>
        <v>0</v>
      </c>
      <c r="I19" s="48">
        <f t="shared" si="1"/>
        <v>0</v>
      </c>
      <c r="J19" s="48">
        <v>25</v>
      </c>
      <c r="K19" s="48">
        <f t="shared" si="2"/>
        <v>0</v>
      </c>
      <c r="L19" s="48">
        <f t="shared" si="3"/>
        <v>0</v>
      </c>
      <c r="M19" s="39">
        <f t="shared" si="4"/>
        <v>50</v>
      </c>
      <c r="N19" s="39">
        <f t="shared" si="5"/>
        <v>0</v>
      </c>
      <c r="O19" s="39">
        <f t="shared" si="6"/>
        <v>0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/>
    </row>
    <row r="20" spans="1:174" s="14" customFormat="1" x14ac:dyDescent="0.25">
      <c r="A20" s="12">
        <v>10</v>
      </c>
      <c r="B20" s="12" t="s">
        <v>61</v>
      </c>
      <c r="C20" s="12" t="s">
        <v>72</v>
      </c>
      <c r="D20" s="12">
        <v>1</v>
      </c>
      <c r="E20" s="12">
        <v>8</v>
      </c>
      <c r="F20" s="48"/>
      <c r="G20" s="48">
        <v>25</v>
      </c>
      <c r="H20" s="48">
        <f t="shared" si="0"/>
        <v>0</v>
      </c>
      <c r="I20" s="48">
        <f t="shared" si="1"/>
        <v>0</v>
      </c>
      <c r="J20" s="48">
        <v>25</v>
      </c>
      <c r="K20" s="48">
        <f t="shared" si="2"/>
        <v>0</v>
      </c>
      <c r="L20" s="48">
        <f t="shared" si="3"/>
        <v>0</v>
      </c>
      <c r="M20" s="39">
        <f t="shared" si="4"/>
        <v>50</v>
      </c>
      <c r="N20" s="39">
        <f t="shared" si="5"/>
        <v>0</v>
      </c>
      <c r="O20" s="39">
        <f t="shared" si="6"/>
        <v>0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/>
    </row>
    <row r="21" spans="1:174" s="14" customFormat="1" x14ac:dyDescent="0.25">
      <c r="A21" s="12">
        <v>11</v>
      </c>
      <c r="B21" s="12" t="s">
        <v>62</v>
      </c>
      <c r="C21" s="12" t="s">
        <v>72</v>
      </c>
      <c r="D21" s="12">
        <v>1</v>
      </c>
      <c r="E21" s="12">
        <v>8</v>
      </c>
      <c r="F21" s="48"/>
      <c r="G21" s="48">
        <v>25</v>
      </c>
      <c r="H21" s="48">
        <f t="shared" si="0"/>
        <v>0</v>
      </c>
      <c r="I21" s="48">
        <f t="shared" si="1"/>
        <v>0</v>
      </c>
      <c r="J21" s="48">
        <v>25</v>
      </c>
      <c r="K21" s="48">
        <f t="shared" si="2"/>
        <v>0</v>
      </c>
      <c r="L21" s="48">
        <f t="shared" si="3"/>
        <v>0</v>
      </c>
      <c r="M21" s="39">
        <f t="shared" si="4"/>
        <v>50</v>
      </c>
      <c r="N21" s="39">
        <f t="shared" si="5"/>
        <v>0</v>
      </c>
      <c r="O21" s="39">
        <f t="shared" si="6"/>
        <v>0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/>
    </row>
    <row r="22" spans="1:174" s="14" customFormat="1" x14ac:dyDescent="0.25">
      <c r="A22" s="12">
        <v>12</v>
      </c>
      <c r="B22" s="12" t="s">
        <v>63</v>
      </c>
      <c r="C22" s="12" t="s">
        <v>72</v>
      </c>
      <c r="D22" s="12">
        <v>1</v>
      </c>
      <c r="E22" s="12">
        <v>8</v>
      </c>
      <c r="F22" s="48"/>
      <c r="G22" s="48">
        <v>25</v>
      </c>
      <c r="H22" s="48">
        <f t="shared" si="0"/>
        <v>0</v>
      </c>
      <c r="I22" s="48">
        <f t="shared" si="1"/>
        <v>0</v>
      </c>
      <c r="J22" s="48">
        <v>25</v>
      </c>
      <c r="K22" s="48">
        <f t="shared" si="2"/>
        <v>0</v>
      </c>
      <c r="L22" s="48">
        <f t="shared" si="3"/>
        <v>0</v>
      </c>
      <c r="M22" s="39">
        <f t="shared" si="4"/>
        <v>50</v>
      </c>
      <c r="N22" s="39">
        <f t="shared" si="5"/>
        <v>0</v>
      </c>
      <c r="O22" s="39">
        <f t="shared" si="6"/>
        <v>0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/>
    </row>
    <row r="23" spans="1:174" s="14" customFormat="1" x14ac:dyDescent="0.25">
      <c r="A23" s="12">
        <v>13</v>
      </c>
      <c r="B23" s="12" t="s">
        <v>64</v>
      </c>
      <c r="C23" s="12" t="s">
        <v>72</v>
      </c>
      <c r="D23" s="12">
        <v>1</v>
      </c>
      <c r="E23" s="12">
        <v>4</v>
      </c>
      <c r="F23" s="48"/>
      <c r="G23" s="48">
        <v>25</v>
      </c>
      <c r="H23" s="48">
        <f t="shared" si="0"/>
        <v>0</v>
      </c>
      <c r="I23" s="48">
        <f t="shared" si="1"/>
        <v>0</v>
      </c>
      <c r="J23" s="48">
        <v>25</v>
      </c>
      <c r="K23" s="48">
        <f t="shared" si="2"/>
        <v>0</v>
      </c>
      <c r="L23" s="48">
        <f t="shared" si="3"/>
        <v>0</v>
      </c>
      <c r="M23" s="39">
        <f t="shared" si="4"/>
        <v>50</v>
      </c>
      <c r="N23" s="39">
        <f t="shared" si="5"/>
        <v>0</v>
      </c>
      <c r="O23" s="39">
        <f t="shared" si="6"/>
        <v>0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/>
    </row>
    <row r="24" spans="1:174" s="14" customFormat="1" x14ac:dyDescent="0.25">
      <c r="A24" s="12">
        <v>14</v>
      </c>
      <c r="B24" s="12" t="s">
        <v>65</v>
      </c>
      <c r="C24" s="12" t="s">
        <v>72</v>
      </c>
      <c r="D24" s="12">
        <v>1</v>
      </c>
      <c r="E24" s="12">
        <v>3</v>
      </c>
      <c r="F24" s="48"/>
      <c r="G24" s="48">
        <v>25</v>
      </c>
      <c r="H24" s="48">
        <f t="shared" si="0"/>
        <v>0</v>
      </c>
      <c r="I24" s="48">
        <f t="shared" si="1"/>
        <v>0</v>
      </c>
      <c r="J24" s="48">
        <v>25</v>
      </c>
      <c r="K24" s="48">
        <f t="shared" si="2"/>
        <v>0</v>
      </c>
      <c r="L24" s="48">
        <f t="shared" si="3"/>
        <v>0</v>
      </c>
      <c r="M24" s="39">
        <f t="shared" si="4"/>
        <v>50</v>
      </c>
      <c r="N24" s="39">
        <f t="shared" si="5"/>
        <v>0</v>
      </c>
      <c r="O24" s="39">
        <f t="shared" si="6"/>
        <v>0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/>
    </row>
    <row r="25" spans="1:174" s="14" customFormat="1" x14ac:dyDescent="0.25">
      <c r="A25" s="12">
        <v>15</v>
      </c>
      <c r="B25" s="12" t="s">
        <v>66</v>
      </c>
      <c r="C25" s="12" t="s">
        <v>72</v>
      </c>
      <c r="D25" s="12">
        <v>1</v>
      </c>
      <c r="E25" s="12">
        <v>2</v>
      </c>
      <c r="F25" s="48"/>
      <c r="G25" s="48">
        <v>25</v>
      </c>
      <c r="H25" s="48">
        <f t="shared" si="0"/>
        <v>0</v>
      </c>
      <c r="I25" s="48">
        <f t="shared" si="1"/>
        <v>0</v>
      </c>
      <c r="J25" s="48">
        <v>25</v>
      </c>
      <c r="K25" s="48">
        <f t="shared" si="2"/>
        <v>0</v>
      </c>
      <c r="L25" s="48">
        <f t="shared" si="3"/>
        <v>0</v>
      </c>
      <c r="M25" s="39">
        <f t="shared" si="4"/>
        <v>50</v>
      </c>
      <c r="N25" s="39">
        <f t="shared" si="5"/>
        <v>0</v>
      </c>
      <c r="O25" s="39">
        <f t="shared" si="6"/>
        <v>0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/>
    </row>
    <row r="26" spans="1:174" s="14" customFormat="1" x14ac:dyDescent="0.25">
      <c r="A26" s="12">
        <v>16</v>
      </c>
      <c r="B26" s="12" t="s">
        <v>67</v>
      </c>
      <c r="C26" s="12" t="s">
        <v>72</v>
      </c>
      <c r="D26" s="12">
        <v>1</v>
      </c>
      <c r="E26" s="12">
        <v>2</v>
      </c>
      <c r="F26" s="48"/>
      <c r="G26" s="48">
        <v>25</v>
      </c>
      <c r="H26" s="48">
        <f t="shared" si="0"/>
        <v>0</v>
      </c>
      <c r="I26" s="48">
        <f t="shared" si="1"/>
        <v>0</v>
      </c>
      <c r="J26" s="48">
        <v>25</v>
      </c>
      <c r="K26" s="48">
        <f t="shared" si="2"/>
        <v>0</v>
      </c>
      <c r="L26" s="48">
        <f t="shared" si="3"/>
        <v>0</v>
      </c>
      <c r="M26" s="39">
        <f t="shared" si="4"/>
        <v>50</v>
      </c>
      <c r="N26" s="39">
        <f t="shared" si="5"/>
        <v>0</v>
      </c>
      <c r="O26" s="39">
        <f t="shared" si="6"/>
        <v>0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/>
    </row>
    <row r="27" spans="1:174" s="14" customFormat="1" ht="36" customHeight="1" x14ac:dyDescent="0.25">
      <c r="A27" s="12">
        <v>17</v>
      </c>
      <c r="B27" s="13" t="s">
        <v>137</v>
      </c>
      <c r="C27" s="12" t="s">
        <v>72</v>
      </c>
      <c r="D27" s="12">
        <v>1</v>
      </c>
      <c r="E27" s="12">
        <v>2</v>
      </c>
      <c r="F27" s="48"/>
      <c r="G27" s="48">
        <v>25</v>
      </c>
      <c r="H27" s="48">
        <f t="shared" si="0"/>
        <v>0</v>
      </c>
      <c r="I27" s="48">
        <f t="shared" si="1"/>
        <v>0</v>
      </c>
      <c r="J27" s="48">
        <v>25</v>
      </c>
      <c r="K27" s="48">
        <f t="shared" si="2"/>
        <v>0</v>
      </c>
      <c r="L27" s="48">
        <f t="shared" si="3"/>
        <v>0</v>
      </c>
      <c r="M27" s="39">
        <f t="shared" si="4"/>
        <v>50</v>
      </c>
      <c r="N27" s="39">
        <f t="shared" si="5"/>
        <v>0</v>
      </c>
      <c r="O27" s="39">
        <f t="shared" si="6"/>
        <v>0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/>
    </row>
    <row r="28" spans="1:174" s="14" customFormat="1" x14ac:dyDescent="0.25">
      <c r="A28" s="12">
        <v>18</v>
      </c>
      <c r="B28" s="12" t="s">
        <v>68</v>
      </c>
      <c r="C28" s="12" t="s">
        <v>72</v>
      </c>
      <c r="D28" s="12">
        <v>1</v>
      </c>
      <c r="E28" s="12">
        <v>2</v>
      </c>
      <c r="F28" s="48"/>
      <c r="G28" s="48">
        <v>25</v>
      </c>
      <c r="H28" s="48">
        <f t="shared" si="0"/>
        <v>0</v>
      </c>
      <c r="I28" s="48">
        <f t="shared" si="1"/>
        <v>0</v>
      </c>
      <c r="J28" s="48">
        <v>25</v>
      </c>
      <c r="K28" s="48">
        <f t="shared" si="2"/>
        <v>0</v>
      </c>
      <c r="L28" s="48">
        <f t="shared" si="3"/>
        <v>0</v>
      </c>
      <c r="M28" s="39">
        <f t="shared" si="4"/>
        <v>50</v>
      </c>
      <c r="N28" s="39">
        <f t="shared" si="5"/>
        <v>0</v>
      </c>
      <c r="O28" s="39">
        <f t="shared" si="6"/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/>
    </row>
    <row r="29" spans="1:174" s="17" customFormat="1" x14ac:dyDescent="0.25">
      <c r="A29" s="18">
        <v>19</v>
      </c>
      <c r="B29" s="18" t="s">
        <v>132</v>
      </c>
      <c r="C29" s="18" t="s">
        <v>72</v>
      </c>
      <c r="D29" s="18">
        <v>1</v>
      </c>
      <c r="E29" s="18">
        <v>4</v>
      </c>
      <c r="F29" s="48"/>
      <c r="G29" s="48">
        <v>25</v>
      </c>
      <c r="H29" s="48">
        <f t="shared" si="0"/>
        <v>0</v>
      </c>
      <c r="I29" s="48">
        <f t="shared" si="1"/>
        <v>0</v>
      </c>
      <c r="J29" s="48">
        <v>25</v>
      </c>
      <c r="K29" s="48">
        <f t="shared" si="2"/>
        <v>0</v>
      </c>
      <c r="L29" s="48">
        <f t="shared" si="3"/>
        <v>0</v>
      </c>
      <c r="M29" s="39">
        <f t="shared" si="4"/>
        <v>50</v>
      </c>
      <c r="N29" s="39">
        <f t="shared" si="5"/>
        <v>0</v>
      </c>
      <c r="O29" s="39">
        <f t="shared" si="6"/>
        <v>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/>
    </row>
    <row r="30" spans="1:174" s="17" customFormat="1" x14ac:dyDescent="0.25">
      <c r="A30" s="18">
        <v>20</v>
      </c>
      <c r="B30" s="18" t="s">
        <v>133</v>
      </c>
      <c r="C30" s="18" t="s">
        <v>72</v>
      </c>
      <c r="D30" s="18">
        <v>1</v>
      </c>
      <c r="E30" s="18">
        <v>4</v>
      </c>
      <c r="F30" s="48"/>
      <c r="G30" s="48">
        <v>25</v>
      </c>
      <c r="H30" s="48">
        <f t="shared" si="0"/>
        <v>0</v>
      </c>
      <c r="I30" s="48">
        <f t="shared" si="1"/>
        <v>0</v>
      </c>
      <c r="J30" s="48">
        <v>25</v>
      </c>
      <c r="K30" s="48">
        <f t="shared" si="2"/>
        <v>0</v>
      </c>
      <c r="L30" s="48">
        <f t="shared" si="3"/>
        <v>0</v>
      </c>
      <c r="M30" s="39">
        <f t="shared" si="4"/>
        <v>50</v>
      </c>
      <c r="N30" s="39">
        <f t="shared" si="5"/>
        <v>0</v>
      </c>
      <c r="O30" s="39">
        <f t="shared" si="6"/>
        <v>0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/>
    </row>
    <row r="31" spans="1:174" s="14" customFormat="1" x14ac:dyDescent="0.25">
      <c r="A31" s="12">
        <v>21</v>
      </c>
      <c r="B31" s="12" t="s">
        <v>69</v>
      </c>
      <c r="C31" s="12" t="s">
        <v>72</v>
      </c>
      <c r="D31" s="12">
        <v>0</v>
      </c>
      <c r="E31" s="12">
        <v>2</v>
      </c>
      <c r="F31" s="48"/>
      <c r="G31" s="48">
        <v>25</v>
      </c>
      <c r="H31" s="48">
        <f t="shared" si="0"/>
        <v>0</v>
      </c>
      <c r="I31" s="48">
        <f t="shared" si="1"/>
        <v>0</v>
      </c>
      <c r="J31" s="48">
        <v>25</v>
      </c>
      <c r="K31" s="48">
        <f t="shared" si="2"/>
        <v>0</v>
      </c>
      <c r="L31" s="48">
        <f t="shared" si="3"/>
        <v>0</v>
      </c>
      <c r="M31" s="39">
        <f t="shared" si="4"/>
        <v>50</v>
      </c>
      <c r="N31" s="39">
        <f t="shared" si="5"/>
        <v>0</v>
      </c>
      <c r="O31" s="39">
        <f t="shared" si="6"/>
        <v>0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/>
    </row>
    <row r="32" spans="1:174" s="14" customFormat="1" x14ac:dyDescent="0.25">
      <c r="A32" s="12">
        <v>22</v>
      </c>
      <c r="B32" s="12" t="s">
        <v>70</v>
      </c>
      <c r="C32" s="12" t="s">
        <v>72</v>
      </c>
      <c r="D32" s="12">
        <v>0</v>
      </c>
      <c r="E32" s="12">
        <v>2</v>
      </c>
      <c r="F32" s="48"/>
      <c r="G32" s="48">
        <v>25</v>
      </c>
      <c r="H32" s="48">
        <f t="shared" si="0"/>
        <v>0</v>
      </c>
      <c r="I32" s="48">
        <f t="shared" si="1"/>
        <v>0</v>
      </c>
      <c r="J32" s="48">
        <v>25</v>
      </c>
      <c r="K32" s="48">
        <f t="shared" si="2"/>
        <v>0</v>
      </c>
      <c r="L32" s="48">
        <f t="shared" si="3"/>
        <v>0</v>
      </c>
      <c r="M32" s="39">
        <f t="shared" si="4"/>
        <v>50</v>
      </c>
      <c r="N32" s="39">
        <f t="shared" si="5"/>
        <v>0</v>
      </c>
      <c r="O32" s="39">
        <f t="shared" si="6"/>
        <v>0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/>
    </row>
    <row r="33" spans="1:174" s="14" customFormat="1" x14ac:dyDescent="0.25">
      <c r="A33" s="12">
        <v>23</v>
      </c>
      <c r="B33" s="12" t="s">
        <v>138</v>
      </c>
      <c r="C33" s="12" t="s">
        <v>72</v>
      </c>
      <c r="D33" s="12">
        <v>1</v>
      </c>
      <c r="E33" s="12">
        <v>2</v>
      </c>
      <c r="F33" s="48"/>
      <c r="G33" s="48">
        <v>25</v>
      </c>
      <c r="H33" s="48">
        <f t="shared" si="0"/>
        <v>0</v>
      </c>
      <c r="I33" s="48">
        <f t="shared" si="1"/>
        <v>0</v>
      </c>
      <c r="J33" s="48">
        <v>25</v>
      </c>
      <c r="K33" s="48">
        <f t="shared" si="2"/>
        <v>0</v>
      </c>
      <c r="L33" s="48">
        <f t="shared" si="3"/>
        <v>0</v>
      </c>
      <c r="M33" s="39">
        <f t="shared" si="4"/>
        <v>50</v>
      </c>
      <c r="N33" s="39">
        <f t="shared" si="5"/>
        <v>0</v>
      </c>
      <c r="O33" s="39">
        <f t="shared" si="6"/>
        <v>0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/>
    </row>
    <row r="34" spans="1:174" s="14" customFormat="1" x14ac:dyDescent="0.25">
      <c r="A34" s="12">
        <v>24</v>
      </c>
      <c r="B34" s="12" t="s">
        <v>71</v>
      </c>
      <c r="C34" s="12" t="s">
        <v>72</v>
      </c>
      <c r="D34" s="12">
        <v>1</v>
      </c>
      <c r="E34" s="12">
        <v>2</v>
      </c>
      <c r="F34" s="48"/>
      <c r="G34" s="48">
        <v>25</v>
      </c>
      <c r="H34" s="48">
        <f t="shared" si="0"/>
        <v>0</v>
      </c>
      <c r="I34" s="48">
        <f t="shared" si="1"/>
        <v>0</v>
      </c>
      <c r="J34" s="48">
        <v>25</v>
      </c>
      <c r="K34" s="48">
        <f t="shared" si="2"/>
        <v>0</v>
      </c>
      <c r="L34" s="48">
        <f t="shared" si="3"/>
        <v>0</v>
      </c>
      <c r="M34" s="39">
        <f t="shared" si="4"/>
        <v>50</v>
      </c>
      <c r="N34" s="39">
        <f t="shared" si="5"/>
        <v>0</v>
      </c>
      <c r="O34" s="39">
        <f t="shared" si="6"/>
        <v>0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/>
    </row>
    <row r="35" spans="1:174" s="14" customFormat="1" x14ac:dyDescent="0.25">
      <c r="A35" s="84" t="s">
        <v>52</v>
      </c>
      <c r="B35" s="84"/>
      <c r="C35" s="84"/>
      <c r="D35" s="84"/>
      <c r="E35" s="84"/>
      <c r="F35" s="84"/>
      <c r="G35" s="9"/>
      <c r="H35" s="9">
        <f>SUM(H11:H34)</f>
        <v>0</v>
      </c>
      <c r="I35" s="9">
        <f>SUM(I11:I34)</f>
        <v>0</v>
      </c>
      <c r="J35" s="9"/>
      <c r="K35" s="9">
        <f>SUM(K11:K34)</f>
        <v>0</v>
      </c>
      <c r="L35" s="9">
        <f>SUM(L11:L34)</f>
        <v>0</v>
      </c>
      <c r="M35" s="12"/>
      <c r="N35" s="12">
        <f t="shared" si="5"/>
        <v>0</v>
      </c>
      <c r="O35" s="12">
        <f t="shared" si="6"/>
        <v>0</v>
      </c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/>
    </row>
    <row r="37" spans="1:174" x14ac:dyDescent="0.25">
      <c r="A37" s="94"/>
      <c r="B37" s="94"/>
      <c r="F37" s="95"/>
      <c r="G37" s="95"/>
      <c r="H37" s="95"/>
      <c r="I37" s="14"/>
      <c r="J37" s="14"/>
      <c r="K37" s="14"/>
      <c r="L37" s="14"/>
      <c r="N37" s="45"/>
    </row>
    <row r="38" spans="1:174" x14ac:dyDescent="0.25">
      <c r="A38" s="94"/>
      <c r="B38" s="94"/>
      <c r="F38" s="95"/>
      <c r="G38" s="95"/>
      <c r="H38" s="95"/>
      <c r="I38" s="14"/>
      <c r="J38" s="14"/>
      <c r="K38" s="14"/>
      <c r="L38" s="14"/>
      <c r="N38" s="45"/>
    </row>
    <row r="39" spans="1:174" x14ac:dyDescent="0.25">
      <c r="B39" s="75" t="s">
        <v>166</v>
      </c>
      <c r="H39" s="15"/>
      <c r="I39" s="15"/>
      <c r="J39" s="15"/>
      <c r="K39" s="14"/>
      <c r="L39" s="14"/>
    </row>
    <row r="40" spans="1:174" x14ac:dyDescent="0.25">
      <c r="B40" s="75" t="s">
        <v>168</v>
      </c>
      <c r="H40" s="14"/>
      <c r="I40" s="14"/>
      <c r="J40" s="14"/>
      <c r="K40" s="14"/>
      <c r="L40" s="14"/>
      <c r="M40" s="79"/>
      <c r="N40" s="79"/>
      <c r="O40" s="79"/>
    </row>
    <row r="41" spans="1:174" x14ac:dyDescent="0.25">
      <c r="B41" s="75" t="s">
        <v>169</v>
      </c>
      <c r="H41" s="14"/>
      <c r="I41" s="14"/>
      <c r="J41" s="14"/>
      <c r="K41" s="14"/>
      <c r="L41" s="14"/>
      <c r="M41" s="7"/>
      <c r="N41" s="7"/>
      <c r="O41" s="7"/>
    </row>
    <row r="44" spans="1:174" s="14" customFormat="1" x14ac:dyDescent="0.25">
      <c r="A44" s="1"/>
      <c r="B44" s="1"/>
      <c r="C44" s="1"/>
      <c r="D44" s="1"/>
      <c r="E44" s="1"/>
      <c r="F44" s="1"/>
      <c r="H44" s="1"/>
      <c r="I44" s="1"/>
      <c r="J44" s="1"/>
      <c r="K44" s="1"/>
      <c r="L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/>
    </row>
    <row r="45" spans="1:174" s="14" customFormat="1" x14ac:dyDescent="0.25">
      <c r="A45" s="1"/>
      <c r="B45" s="1"/>
      <c r="C45" s="1"/>
      <c r="D45" s="1"/>
      <c r="E45" s="93"/>
      <c r="F45" s="93"/>
      <c r="G45" s="93"/>
      <c r="H45" s="93"/>
      <c r="I45" s="93"/>
      <c r="J45" s="1"/>
      <c r="K45" s="1"/>
      <c r="L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/>
    </row>
  </sheetData>
  <mergeCells count="24">
    <mergeCell ref="M40:O40"/>
    <mergeCell ref="A35:B35"/>
    <mergeCell ref="C35:F35"/>
    <mergeCell ref="E45:I45"/>
    <mergeCell ref="A37:B37"/>
    <mergeCell ref="F37:H37"/>
    <mergeCell ref="A38:B38"/>
    <mergeCell ref="F38:H38"/>
    <mergeCell ref="M7:O7"/>
    <mergeCell ref="D8:D9"/>
    <mergeCell ref="A2:D2"/>
    <mergeCell ref="A3:D3"/>
    <mergeCell ref="A5:O5"/>
    <mergeCell ref="A7:A9"/>
    <mergeCell ref="B7:B9"/>
    <mergeCell ref="C7:C9"/>
    <mergeCell ref="D7:E7"/>
    <mergeCell ref="F7:F9"/>
    <mergeCell ref="G7:I7"/>
    <mergeCell ref="J7:L7"/>
    <mergeCell ref="E8:E9"/>
    <mergeCell ref="G8:I8"/>
    <mergeCell ref="J8:L8"/>
    <mergeCell ref="M8:O8"/>
  </mergeCells>
  <pageMargins left="0.2" right="0.2" top="0.25" bottom="0.2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56"/>
  <sheetViews>
    <sheetView zoomScaleNormal="100" workbookViewId="0">
      <selection activeCell="C39" sqref="C39"/>
    </sheetView>
  </sheetViews>
  <sheetFormatPr defaultRowHeight="15" x14ac:dyDescent="0.25"/>
  <cols>
    <col min="1" max="1" width="5.7109375" style="1" customWidth="1"/>
    <col min="2" max="2" width="8.42578125" style="14" customWidth="1"/>
    <col min="3" max="3" width="24.42578125" style="14" customWidth="1"/>
    <col min="4" max="4" width="6.85546875" style="14" customWidth="1"/>
    <col min="5" max="5" width="8.42578125" style="14" customWidth="1"/>
    <col min="6" max="6" width="10.140625" style="14" customWidth="1"/>
    <col min="7" max="7" width="12.85546875" style="14" customWidth="1"/>
    <col min="8" max="8" width="9" style="14" customWidth="1"/>
    <col min="9" max="10" width="12.85546875" style="14" customWidth="1"/>
    <col min="11" max="11" width="9.140625" style="14"/>
    <col min="12" max="12" width="13.28515625" style="14" customWidth="1"/>
    <col min="13" max="13" width="12.7109375" style="14" customWidth="1"/>
    <col min="14" max="14" width="9.140625" style="14"/>
    <col min="15" max="15" width="11.7109375" style="14" customWidth="1"/>
    <col min="16" max="16" width="12" style="14" customWidth="1"/>
    <col min="17" max="162" width="9.140625" style="1"/>
  </cols>
  <sheetData>
    <row r="1" spans="1:163" x14ac:dyDescent="0.25">
      <c r="B1" s="80" t="s">
        <v>166</v>
      </c>
      <c r="C1" s="80"/>
      <c r="D1" s="80"/>
      <c r="E1" s="80"/>
      <c r="O1" s="44"/>
    </row>
    <row r="2" spans="1:163" ht="15" customHeight="1" x14ac:dyDescent="0.25">
      <c r="A2" s="2"/>
      <c r="B2" s="80"/>
      <c r="C2" s="80"/>
      <c r="D2" s="80"/>
      <c r="E2" s="80"/>
      <c r="O2" s="44"/>
    </row>
    <row r="3" spans="1:163" x14ac:dyDescent="0.25">
      <c r="A3" s="2"/>
      <c r="B3" s="80"/>
      <c r="C3" s="80"/>
      <c r="D3" s="80"/>
      <c r="E3" s="80"/>
      <c r="O3" s="45"/>
    </row>
    <row r="4" spans="1:163" x14ac:dyDescent="0.25">
      <c r="A4" s="2"/>
      <c r="P4" s="19"/>
    </row>
    <row r="5" spans="1:163" ht="15" customHeight="1" x14ac:dyDescent="0.25">
      <c r="A5" s="2"/>
      <c r="B5" s="88" t="s">
        <v>167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63" x14ac:dyDescent="0.25">
      <c r="P6" s="19" t="s">
        <v>12</v>
      </c>
    </row>
    <row r="7" spans="1:163" x14ac:dyDescent="0.25">
      <c r="B7" s="82" t="s">
        <v>0</v>
      </c>
      <c r="C7" s="83" t="s">
        <v>145</v>
      </c>
      <c r="D7" s="89" t="s">
        <v>97</v>
      </c>
      <c r="E7" s="82" t="s">
        <v>15</v>
      </c>
      <c r="F7" s="82"/>
      <c r="G7" s="83" t="s">
        <v>16</v>
      </c>
      <c r="H7" s="82" t="s">
        <v>94</v>
      </c>
      <c r="I7" s="82"/>
      <c r="J7" s="82"/>
      <c r="K7" s="82" t="s">
        <v>95</v>
      </c>
      <c r="L7" s="82"/>
      <c r="M7" s="82"/>
      <c r="N7" s="82" t="s">
        <v>96</v>
      </c>
      <c r="O7" s="82"/>
      <c r="P7" s="82"/>
      <c r="FG7" s="1"/>
    </row>
    <row r="8" spans="1:163" x14ac:dyDescent="0.25">
      <c r="B8" s="82"/>
      <c r="C8" s="83"/>
      <c r="D8" s="90"/>
      <c r="E8" s="82"/>
      <c r="F8" s="82"/>
      <c r="G8" s="83"/>
      <c r="H8" s="82" t="s">
        <v>2</v>
      </c>
      <c r="I8" s="82"/>
      <c r="J8" s="82"/>
      <c r="K8" s="82" t="s">
        <v>2</v>
      </c>
      <c r="L8" s="82"/>
      <c r="M8" s="82"/>
      <c r="N8" s="82"/>
      <c r="O8" s="82"/>
      <c r="P8" s="82"/>
      <c r="FG8" s="1"/>
    </row>
    <row r="9" spans="1:163" x14ac:dyDescent="0.25">
      <c r="B9" s="82"/>
      <c r="C9" s="83"/>
      <c r="D9" s="91"/>
      <c r="E9" s="12" t="s">
        <v>3</v>
      </c>
      <c r="F9" s="12" t="s">
        <v>4</v>
      </c>
      <c r="G9" s="83"/>
      <c r="H9" s="12" t="s">
        <v>17</v>
      </c>
      <c r="I9" s="12" t="s">
        <v>3</v>
      </c>
      <c r="J9" s="12" t="s">
        <v>4</v>
      </c>
      <c r="K9" s="12" t="s">
        <v>17</v>
      </c>
      <c r="L9" s="12" t="s">
        <v>3</v>
      </c>
      <c r="M9" s="12" t="s">
        <v>4</v>
      </c>
      <c r="N9" s="12" t="s">
        <v>17</v>
      </c>
      <c r="O9" s="12" t="s">
        <v>3</v>
      </c>
      <c r="P9" s="12" t="s">
        <v>4</v>
      </c>
      <c r="FG9" s="1"/>
    </row>
    <row r="10" spans="1:163" x14ac:dyDescent="0.25">
      <c r="B10" s="12">
        <v>0</v>
      </c>
      <c r="C10" s="12">
        <v>1</v>
      </c>
      <c r="D10" s="12">
        <v>2</v>
      </c>
      <c r="E10" s="12">
        <v>3</v>
      </c>
      <c r="F10" s="12">
        <v>4</v>
      </c>
      <c r="G10" s="12">
        <v>5</v>
      </c>
      <c r="H10" s="12">
        <v>6</v>
      </c>
      <c r="I10" s="12" t="s">
        <v>18</v>
      </c>
      <c r="J10" s="12" t="s">
        <v>19</v>
      </c>
      <c r="K10" s="12">
        <v>9</v>
      </c>
      <c r="L10" s="12" t="s">
        <v>20</v>
      </c>
      <c r="M10" s="12" t="s">
        <v>21</v>
      </c>
      <c r="N10" s="12">
        <v>15</v>
      </c>
      <c r="O10" s="12">
        <v>16</v>
      </c>
      <c r="P10" s="12">
        <v>17</v>
      </c>
      <c r="FG10" s="1"/>
    </row>
    <row r="11" spans="1:163" ht="21" customHeight="1" x14ac:dyDescent="0.25">
      <c r="B11" s="12">
        <v>1</v>
      </c>
      <c r="C11" s="5" t="s">
        <v>22</v>
      </c>
      <c r="D11" s="12">
        <v>1</v>
      </c>
      <c r="E11" s="12">
        <v>24</v>
      </c>
      <c r="F11" s="12">
        <v>24</v>
      </c>
      <c r="G11" s="34">
        <f>'Anexa 3'!D$25</f>
        <v>0</v>
      </c>
      <c r="H11" s="12">
        <v>365</v>
      </c>
      <c r="I11" s="35">
        <f>E11*G11*H11</f>
        <v>0</v>
      </c>
      <c r="J11" s="35">
        <f>F11*G11*H11</f>
        <v>0</v>
      </c>
      <c r="K11" s="12">
        <v>365</v>
      </c>
      <c r="L11" s="35">
        <f>E11*G11*K11</f>
        <v>0</v>
      </c>
      <c r="M11" s="35">
        <f>K11*G11*F11</f>
        <v>0</v>
      </c>
      <c r="N11" s="12">
        <f>K11+H11</f>
        <v>730</v>
      </c>
      <c r="O11" s="36">
        <f>I11+L11</f>
        <v>0</v>
      </c>
      <c r="P11" s="36">
        <f>J11+M11</f>
        <v>0</v>
      </c>
      <c r="FG11" s="1"/>
    </row>
    <row r="12" spans="1:163" ht="15.75" x14ac:dyDescent="0.25">
      <c r="B12" s="12">
        <v>2</v>
      </c>
      <c r="C12" s="5" t="s">
        <v>23</v>
      </c>
      <c r="D12" s="12">
        <v>1</v>
      </c>
      <c r="E12" s="12">
        <v>24</v>
      </c>
      <c r="F12" s="12">
        <v>24</v>
      </c>
      <c r="G12" s="34">
        <f>'Anexa 3'!D$25</f>
        <v>0</v>
      </c>
      <c r="H12" s="12">
        <v>365</v>
      </c>
      <c r="I12" s="35">
        <f t="shared" ref="I12:I35" si="0">E12*G12*H12</f>
        <v>0</v>
      </c>
      <c r="J12" s="35">
        <f t="shared" ref="J12:J35" si="1">F12*G12*H12</f>
        <v>0</v>
      </c>
      <c r="K12" s="12">
        <v>365</v>
      </c>
      <c r="L12" s="35">
        <f t="shared" ref="L12:L35" si="2">E12*G12*K12</f>
        <v>0</v>
      </c>
      <c r="M12" s="35">
        <f t="shared" ref="M12:M35" si="3">K12*G12*F12</f>
        <v>0</v>
      </c>
      <c r="N12" s="12">
        <f t="shared" ref="N12:N35" si="4">K12+H12</f>
        <v>730</v>
      </c>
      <c r="O12" s="36">
        <f t="shared" ref="O12:O35" si="5">I12+L12</f>
        <v>0</v>
      </c>
      <c r="P12" s="36">
        <f t="shared" ref="P12:P35" si="6">J12+M12</f>
        <v>0</v>
      </c>
      <c r="FG12" s="1"/>
    </row>
    <row r="13" spans="1:163" ht="15.75" x14ac:dyDescent="0.25">
      <c r="B13" s="12">
        <v>3</v>
      </c>
      <c r="C13" s="5" t="s">
        <v>24</v>
      </c>
      <c r="D13" s="12">
        <v>1</v>
      </c>
      <c r="E13" s="12">
        <v>24</v>
      </c>
      <c r="F13" s="12">
        <v>24</v>
      </c>
      <c r="G13" s="34">
        <f>'Anexa 3'!D$25</f>
        <v>0</v>
      </c>
      <c r="H13" s="12">
        <v>365</v>
      </c>
      <c r="I13" s="35">
        <f t="shared" si="0"/>
        <v>0</v>
      </c>
      <c r="J13" s="35">
        <f t="shared" si="1"/>
        <v>0</v>
      </c>
      <c r="K13" s="12">
        <v>365</v>
      </c>
      <c r="L13" s="35">
        <f t="shared" si="2"/>
        <v>0</v>
      </c>
      <c r="M13" s="35">
        <f t="shared" si="3"/>
        <v>0</v>
      </c>
      <c r="N13" s="12">
        <f t="shared" si="4"/>
        <v>730</v>
      </c>
      <c r="O13" s="36">
        <f t="shared" si="5"/>
        <v>0</v>
      </c>
      <c r="P13" s="36">
        <f t="shared" si="6"/>
        <v>0</v>
      </c>
      <c r="FG13" s="1"/>
    </row>
    <row r="14" spans="1:163" ht="15.75" x14ac:dyDescent="0.25">
      <c r="B14" s="12">
        <v>4</v>
      </c>
      <c r="C14" s="5" t="s">
        <v>25</v>
      </c>
      <c r="D14" s="12">
        <v>1</v>
      </c>
      <c r="E14" s="12">
        <v>24</v>
      </c>
      <c r="F14" s="12">
        <v>24</v>
      </c>
      <c r="G14" s="34">
        <f>'Anexa 3'!D$25</f>
        <v>0</v>
      </c>
      <c r="H14" s="12">
        <v>365</v>
      </c>
      <c r="I14" s="35">
        <f t="shared" si="0"/>
        <v>0</v>
      </c>
      <c r="J14" s="35">
        <f t="shared" si="1"/>
        <v>0</v>
      </c>
      <c r="K14" s="12">
        <v>365</v>
      </c>
      <c r="L14" s="35">
        <f t="shared" si="2"/>
        <v>0</v>
      </c>
      <c r="M14" s="35">
        <f t="shared" si="3"/>
        <v>0</v>
      </c>
      <c r="N14" s="12">
        <f t="shared" si="4"/>
        <v>730</v>
      </c>
      <c r="O14" s="36">
        <f t="shared" si="5"/>
        <v>0</v>
      </c>
      <c r="P14" s="36">
        <f t="shared" si="6"/>
        <v>0</v>
      </c>
      <c r="FG14" s="1"/>
    </row>
    <row r="15" spans="1:163" ht="15.75" x14ac:dyDescent="0.25">
      <c r="B15" s="12">
        <v>5</v>
      </c>
      <c r="C15" s="5" t="s">
        <v>26</v>
      </c>
      <c r="D15" s="12">
        <v>1</v>
      </c>
      <c r="E15" s="12">
        <v>24</v>
      </c>
      <c r="F15" s="12">
        <v>24</v>
      </c>
      <c r="G15" s="34">
        <f>'Anexa 3'!D$25</f>
        <v>0</v>
      </c>
      <c r="H15" s="12">
        <v>365</v>
      </c>
      <c r="I15" s="35">
        <f t="shared" si="0"/>
        <v>0</v>
      </c>
      <c r="J15" s="35">
        <f t="shared" si="1"/>
        <v>0</v>
      </c>
      <c r="K15" s="12">
        <v>365</v>
      </c>
      <c r="L15" s="35">
        <f t="shared" si="2"/>
        <v>0</v>
      </c>
      <c r="M15" s="35">
        <f t="shared" si="3"/>
        <v>0</v>
      </c>
      <c r="N15" s="12">
        <f t="shared" si="4"/>
        <v>730</v>
      </c>
      <c r="O15" s="36">
        <f t="shared" si="5"/>
        <v>0</v>
      </c>
      <c r="P15" s="36">
        <f t="shared" si="6"/>
        <v>0</v>
      </c>
      <c r="FG15" s="1"/>
    </row>
    <row r="16" spans="1:163" ht="15.75" x14ac:dyDescent="0.25">
      <c r="B16" s="12">
        <v>6</v>
      </c>
      <c r="C16" s="5" t="s">
        <v>27</v>
      </c>
      <c r="D16" s="12">
        <v>1</v>
      </c>
      <c r="E16" s="12">
        <v>24</v>
      </c>
      <c r="F16" s="12">
        <v>24</v>
      </c>
      <c r="G16" s="34">
        <f>'Anexa 3'!D$25</f>
        <v>0</v>
      </c>
      <c r="H16" s="12">
        <v>365</v>
      </c>
      <c r="I16" s="35">
        <f t="shared" si="0"/>
        <v>0</v>
      </c>
      <c r="J16" s="35">
        <f t="shared" si="1"/>
        <v>0</v>
      </c>
      <c r="K16" s="12">
        <v>365</v>
      </c>
      <c r="L16" s="35">
        <f t="shared" si="2"/>
        <v>0</v>
      </c>
      <c r="M16" s="35">
        <f t="shared" si="3"/>
        <v>0</v>
      </c>
      <c r="N16" s="12">
        <f t="shared" si="4"/>
        <v>730</v>
      </c>
      <c r="O16" s="36">
        <f t="shared" si="5"/>
        <v>0</v>
      </c>
      <c r="P16" s="36">
        <f t="shared" si="6"/>
        <v>0</v>
      </c>
      <c r="FG16" s="1"/>
    </row>
    <row r="17" spans="2:163" ht="15.75" x14ac:dyDescent="0.25">
      <c r="B17" s="12">
        <v>7</v>
      </c>
      <c r="C17" s="5" t="s">
        <v>28</v>
      </c>
      <c r="D17" s="12">
        <v>1</v>
      </c>
      <c r="E17" s="12">
        <v>24</v>
      </c>
      <c r="F17" s="12">
        <v>24</v>
      </c>
      <c r="G17" s="34">
        <f>'Anexa 3'!D$25</f>
        <v>0</v>
      </c>
      <c r="H17" s="12">
        <v>365</v>
      </c>
      <c r="I17" s="35">
        <f t="shared" si="0"/>
        <v>0</v>
      </c>
      <c r="J17" s="35">
        <f t="shared" si="1"/>
        <v>0</v>
      </c>
      <c r="K17" s="12">
        <v>365</v>
      </c>
      <c r="L17" s="35">
        <f t="shared" si="2"/>
        <v>0</v>
      </c>
      <c r="M17" s="35">
        <f t="shared" si="3"/>
        <v>0</v>
      </c>
      <c r="N17" s="12">
        <f t="shared" si="4"/>
        <v>730</v>
      </c>
      <c r="O17" s="36">
        <f t="shared" si="5"/>
        <v>0</v>
      </c>
      <c r="P17" s="36">
        <f t="shared" si="6"/>
        <v>0</v>
      </c>
      <c r="FG17" s="1"/>
    </row>
    <row r="18" spans="2:163" ht="15.75" x14ac:dyDescent="0.25">
      <c r="B18" s="12">
        <v>8</v>
      </c>
      <c r="C18" s="5" t="s">
        <v>29</v>
      </c>
      <c r="D18" s="12">
        <v>1</v>
      </c>
      <c r="E18" s="12">
        <v>24</v>
      </c>
      <c r="F18" s="12">
        <v>24</v>
      </c>
      <c r="G18" s="34">
        <f>'Anexa 3'!D$25</f>
        <v>0</v>
      </c>
      <c r="H18" s="12">
        <v>365</v>
      </c>
      <c r="I18" s="35">
        <f t="shared" si="0"/>
        <v>0</v>
      </c>
      <c r="J18" s="35">
        <f t="shared" si="1"/>
        <v>0</v>
      </c>
      <c r="K18" s="12">
        <v>365</v>
      </c>
      <c r="L18" s="35">
        <f t="shared" si="2"/>
        <v>0</v>
      </c>
      <c r="M18" s="35">
        <f t="shared" si="3"/>
        <v>0</v>
      </c>
      <c r="N18" s="12">
        <f t="shared" si="4"/>
        <v>730</v>
      </c>
      <c r="O18" s="36">
        <f t="shared" si="5"/>
        <v>0</v>
      </c>
      <c r="P18" s="36">
        <f t="shared" si="6"/>
        <v>0</v>
      </c>
      <c r="FF18"/>
    </row>
    <row r="19" spans="2:163" ht="15.75" x14ac:dyDescent="0.25">
      <c r="B19" s="39">
        <v>9</v>
      </c>
      <c r="C19" s="5" t="s">
        <v>146</v>
      </c>
      <c r="D19" s="39">
        <v>1</v>
      </c>
      <c r="E19" s="39">
        <v>24</v>
      </c>
      <c r="F19" s="39">
        <v>24</v>
      </c>
      <c r="G19" s="34">
        <f>'Anexa 3'!D$25</f>
        <v>0</v>
      </c>
      <c r="H19" s="39">
        <v>365</v>
      </c>
      <c r="I19" s="35">
        <f t="shared" si="0"/>
        <v>0</v>
      </c>
      <c r="J19" s="35">
        <f t="shared" si="1"/>
        <v>0</v>
      </c>
      <c r="K19" s="39">
        <v>365</v>
      </c>
      <c r="L19" s="35">
        <f t="shared" si="2"/>
        <v>0</v>
      </c>
      <c r="M19" s="35">
        <f t="shared" si="3"/>
        <v>0</v>
      </c>
      <c r="N19" s="39">
        <f t="shared" si="4"/>
        <v>730</v>
      </c>
      <c r="O19" s="36">
        <f t="shared" si="5"/>
        <v>0</v>
      </c>
      <c r="P19" s="36">
        <f t="shared" si="6"/>
        <v>0</v>
      </c>
      <c r="FF19"/>
    </row>
    <row r="20" spans="2:163" ht="15.75" x14ac:dyDescent="0.25">
      <c r="B20" s="12">
        <v>10</v>
      </c>
      <c r="C20" s="5" t="s">
        <v>30</v>
      </c>
      <c r="D20" s="12">
        <v>1</v>
      </c>
      <c r="E20" s="12">
        <v>24</v>
      </c>
      <c r="F20" s="12">
        <v>24</v>
      </c>
      <c r="G20" s="34">
        <f>'Anexa 3'!D$25</f>
        <v>0</v>
      </c>
      <c r="H20" s="12">
        <v>365</v>
      </c>
      <c r="I20" s="35">
        <f t="shared" si="0"/>
        <v>0</v>
      </c>
      <c r="J20" s="35">
        <f t="shared" si="1"/>
        <v>0</v>
      </c>
      <c r="K20" s="12">
        <v>365</v>
      </c>
      <c r="L20" s="35">
        <f t="shared" si="2"/>
        <v>0</v>
      </c>
      <c r="M20" s="35">
        <f t="shared" si="3"/>
        <v>0</v>
      </c>
      <c r="N20" s="12">
        <f t="shared" si="4"/>
        <v>730</v>
      </c>
      <c r="O20" s="36">
        <f t="shared" si="5"/>
        <v>0</v>
      </c>
      <c r="P20" s="36">
        <f t="shared" si="6"/>
        <v>0</v>
      </c>
    </row>
    <row r="21" spans="2:163" ht="15.75" x14ac:dyDescent="0.25">
      <c r="B21" s="12">
        <v>11</v>
      </c>
      <c r="C21" s="5" t="s">
        <v>31</v>
      </c>
      <c r="D21" s="12">
        <v>1</v>
      </c>
      <c r="E21" s="12">
        <v>24</v>
      </c>
      <c r="F21" s="12">
        <v>24</v>
      </c>
      <c r="G21" s="34">
        <f>'Anexa 3'!D$25</f>
        <v>0</v>
      </c>
      <c r="H21" s="12">
        <v>365</v>
      </c>
      <c r="I21" s="35">
        <f t="shared" si="0"/>
        <v>0</v>
      </c>
      <c r="J21" s="35">
        <f t="shared" si="1"/>
        <v>0</v>
      </c>
      <c r="K21" s="12">
        <v>365</v>
      </c>
      <c r="L21" s="35">
        <f t="shared" si="2"/>
        <v>0</v>
      </c>
      <c r="M21" s="35">
        <f t="shared" si="3"/>
        <v>0</v>
      </c>
      <c r="N21" s="12">
        <f t="shared" si="4"/>
        <v>730</v>
      </c>
      <c r="O21" s="36">
        <f t="shared" si="5"/>
        <v>0</v>
      </c>
      <c r="P21" s="36">
        <f t="shared" si="6"/>
        <v>0</v>
      </c>
    </row>
    <row r="22" spans="2:163" ht="15.75" x14ac:dyDescent="0.25">
      <c r="B22" s="12">
        <v>12</v>
      </c>
      <c r="C22" s="5" t="s">
        <v>32</v>
      </c>
      <c r="D22" s="12">
        <v>1</v>
      </c>
      <c r="E22" s="12">
        <v>24</v>
      </c>
      <c r="F22" s="12">
        <v>24</v>
      </c>
      <c r="G22" s="34">
        <f>'Anexa 3'!D$25</f>
        <v>0</v>
      </c>
      <c r="H22" s="12">
        <v>365</v>
      </c>
      <c r="I22" s="35">
        <f t="shared" si="0"/>
        <v>0</v>
      </c>
      <c r="J22" s="35">
        <f t="shared" si="1"/>
        <v>0</v>
      </c>
      <c r="K22" s="12">
        <v>365</v>
      </c>
      <c r="L22" s="35">
        <f t="shared" si="2"/>
        <v>0</v>
      </c>
      <c r="M22" s="35">
        <f t="shared" si="3"/>
        <v>0</v>
      </c>
      <c r="N22" s="12">
        <f t="shared" si="4"/>
        <v>730</v>
      </c>
      <c r="O22" s="36">
        <f t="shared" si="5"/>
        <v>0</v>
      </c>
      <c r="P22" s="36">
        <f t="shared" si="6"/>
        <v>0</v>
      </c>
    </row>
    <row r="23" spans="2:163" ht="15.75" x14ac:dyDescent="0.25">
      <c r="B23" s="12">
        <v>13</v>
      </c>
      <c r="C23" s="5" t="s">
        <v>33</v>
      </c>
      <c r="D23" s="12">
        <v>1</v>
      </c>
      <c r="E23" s="12">
        <v>24</v>
      </c>
      <c r="F23" s="12">
        <v>24</v>
      </c>
      <c r="G23" s="34">
        <f>'Anexa 3'!D$25</f>
        <v>0</v>
      </c>
      <c r="H23" s="12">
        <v>365</v>
      </c>
      <c r="I23" s="35">
        <f t="shared" si="0"/>
        <v>0</v>
      </c>
      <c r="J23" s="35">
        <f t="shared" si="1"/>
        <v>0</v>
      </c>
      <c r="K23" s="12">
        <v>365</v>
      </c>
      <c r="L23" s="35">
        <f t="shared" si="2"/>
        <v>0</v>
      </c>
      <c r="M23" s="35">
        <f t="shared" si="3"/>
        <v>0</v>
      </c>
      <c r="N23" s="12">
        <f t="shared" si="4"/>
        <v>730</v>
      </c>
      <c r="O23" s="36">
        <f t="shared" si="5"/>
        <v>0</v>
      </c>
      <c r="P23" s="36">
        <f t="shared" si="6"/>
        <v>0</v>
      </c>
    </row>
    <row r="24" spans="2:163" ht="15.75" x14ac:dyDescent="0.25">
      <c r="B24" s="12">
        <v>14</v>
      </c>
      <c r="C24" s="5" t="s">
        <v>34</v>
      </c>
      <c r="D24" s="12">
        <v>1</v>
      </c>
      <c r="E24" s="12">
        <v>24</v>
      </c>
      <c r="F24" s="12">
        <v>24</v>
      </c>
      <c r="G24" s="34">
        <f>'Anexa 3'!D$25</f>
        <v>0</v>
      </c>
      <c r="H24" s="12">
        <v>365</v>
      </c>
      <c r="I24" s="35">
        <f t="shared" si="0"/>
        <v>0</v>
      </c>
      <c r="J24" s="35">
        <f t="shared" si="1"/>
        <v>0</v>
      </c>
      <c r="K24" s="12">
        <v>365</v>
      </c>
      <c r="L24" s="35">
        <f t="shared" si="2"/>
        <v>0</v>
      </c>
      <c r="M24" s="35">
        <f t="shared" si="3"/>
        <v>0</v>
      </c>
      <c r="N24" s="12">
        <f t="shared" si="4"/>
        <v>730</v>
      </c>
      <c r="O24" s="36">
        <f t="shared" si="5"/>
        <v>0</v>
      </c>
      <c r="P24" s="36">
        <f t="shared" si="6"/>
        <v>0</v>
      </c>
    </row>
    <row r="25" spans="2:163" ht="15.75" x14ac:dyDescent="0.25">
      <c r="B25" s="12">
        <v>15</v>
      </c>
      <c r="C25" s="5" t="s">
        <v>35</v>
      </c>
      <c r="D25" s="12">
        <v>1</v>
      </c>
      <c r="E25" s="12">
        <v>24</v>
      </c>
      <c r="F25" s="12">
        <v>24</v>
      </c>
      <c r="G25" s="34">
        <f>'Anexa 3'!D$25</f>
        <v>0</v>
      </c>
      <c r="H25" s="12">
        <v>365</v>
      </c>
      <c r="I25" s="35">
        <f t="shared" si="0"/>
        <v>0</v>
      </c>
      <c r="J25" s="35">
        <f t="shared" si="1"/>
        <v>0</v>
      </c>
      <c r="K25" s="12">
        <v>365</v>
      </c>
      <c r="L25" s="35">
        <f t="shared" si="2"/>
        <v>0</v>
      </c>
      <c r="M25" s="35">
        <f t="shared" si="3"/>
        <v>0</v>
      </c>
      <c r="N25" s="12">
        <f t="shared" si="4"/>
        <v>730</v>
      </c>
      <c r="O25" s="36">
        <f t="shared" si="5"/>
        <v>0</v>
      </c>
      <c r="P25" s="36">
        <f t="shared" si="6"/>
        <v>0</v>
      </c>
    </row>
    <row r="26" spans="2:163" ht="15.75" x14ac:dyDescent="0.25">
      <c r="B26" s="12">
        <v>16</v>
      </c>
      <c r="C26" s="5" t="s">
        <v>36</v>
      </c>
      <c r="D26" s="12">
        <v>1</v>
      </c>
      <c r="E26" s="12">
        <v>24</v>
      </c>
      <c r="F26" s="12">
        <v>24</v>
      </c>
      <c r="G26" s="34">
        <f>'Anexa 3'!D$25</f>
        <v>0</v>
      </c>
      <c r="H26" s="12">
        <v>365</v>
      </c>
      <c r="I26" s="35">
        <f t="shared" si="0"/>
        <v>0</v>
      </c>
      <c r="J26" s="35">
        <f t="shared" si="1"/>
        <v>0</v>
      </c>
      <c r="K26" s="12">
        <v>365</v>
      </c>
      <c r="L26" s="35">
        <f t="shared" si="2"/>
        <v>0</v>
      </c>
      <c r="M26" s="35">
        <f t="shared" si="3"/>
        <v>0</v>
      </c>
      <c r="N26" s="12">
        <f t="shared" si="4"/>
        <v>730</v>
      </c>
      <c r="O26" s="36">
        <f t="shared" si="5"/>
        <v>0</v>
      </c>
      <c r="P26" s="36">
        <f t="shared" si="6"/>
        <v>0</v>
      </c>
    </row>
    <row r="27" spans="2:163" ht="15.75" x14ac:dyDescent="0.25">
      <c r="B27" s="12">
        <v>17</v>
      </c>
      <c r="C27" s="5" t="s">
        <v>37</v>
      </c>
      <c r="D27" s="12">
        <v>1</v>
      </c>
      <c r="E27" s="12">
        <v>24</v>
      </c>
      <c r="F27" s="12">
        <v>24</v>
      </c>
      <c r="G27" s="34">
        <f>'Anexa 3'!D$25</f>
        <v>0</v>
      </c>
      <c r="H27" s="12">
        <v>365</v>
      </c>
      <c r="I27" s="35">
        <f t="shared" si="0"/>
        <v>0</v>
      </c>
      <c r="J27" s="35">
        <f t="shared" si="1"/>
        <v>0</v>
      </c>
      <c r="K27" s="12">
        <v>365</v>
      </c>
      <c r="L27" s="35">
        <f t="shared" si="2"/>
        <v>0</v>
      </c>
      <c r="M27" s="35">
        <f t="shared" si="3"/>
        <v>0</v>
      </c>
      <c r="N27" s="12">
        <f t="shared" si="4"/>
        <v>730</v>
      </c>
      <c r="O27" s="36">
        <f t="shared" si="5"/>
        <v>0</v>
      </c>
      <c r="P27" s="36">
        <f t="shared" si="6"/>
        <v>0</v>
      </c>
    </row>
    <row r="28" spans="2:163" ht="15.75" x14ac:dyDescent="0.25">
      <c r="B28" s="39">
        <v>18</v>
      </c>
      <c r="C28" s="5" t="s">
        <v>147</v>
      </c>
      <c r="D28" s="39">
        <v>1</v>
      </c>
      <c r="E28" s="39">
        <v>24</v>
      </c>
      <c r="F28" s="39">
        <v>24</v>
      </c>
      <c r="G28" s="34">
        <f>'Anexa 3'!D$25</f>
        <v>0</v>
      </c>
      <c r="H28" s="39">
        <v>365</v>
      </c>
      <c r="I28" s="35">
        <f t="shared" si="0"/>
        <v>0</v>
      </c>
      <c r="J28" s="35">
        <f t="shared" si="1"/>
        <v>0</v>
      </c>
      <c r="K28" s="39">
        <v>365</v>
      </c>
      <c r="L28" s="35">
        <f t="shared" si="2"/>
        <v>0</v>
      </c>
      <c r="M28" s="35">
        <f t="shared" si="3"/>
        <v>0</v>
      </c>
      <c r="N28" s="39">
        <f t="shared" si="4"/>
        <v>730</v>
      </c>
      <c r="O28" s="36">
        <f t="shared" si="5"/>
        <v>0</v>
      </c>
      <c r="P28" s="36">
        <f t="shared" si="6"/>
        <v>0</v>
      </c>
    </row>
    <row r="29" spans="2:163" ht="15.75" x14ac:dyDescent="0.25">
      <c r="B29" s="12">
        <v>19</v>
      </c>
      <c r="C29" s="5" t="s">
        <v>43</v>
      </c>
      <c r="D29" s="12">
        <v>1</v>
      </c>
      <c r="E29" s="12">
        <v>24</v>
      </c>
      <c r="F29" s="12">
        <v>24</v>
      </c>
      <c r="G29" s="34">
        <f>'Anexa 3'!D$25</f>
        <v>0</v>
      </c>
      <c r="H29" s="12">
        <v>365</v>
      </c>
      <c r="I29" s="35">
        <f t="shared" si="0"/>
        <v>0</v>
      </c>
      <c r="J29" s="35">
        <f t="shared" si="1"/>
        <v>0</v>
      </c>
      <c r="K29" s="12">
        <v>365</v>
      </c>
      <c r="L29" s="35">
        <f t="shared" si="2"/>
        <v>0</v>
      </c>
      <c r="M29" s="35">
        <f t="shared" si="3"/>
        <v>0</v>
      </c>
      <c r="N29" s="12">
        <f t="shared" si="4"/>
        <v>730</v>
      </c>
      <c r="O29" s="36">
        <f t="shared" si="5"/>
        <v>0</v>
      </c>
      <c r="P29" s="36">
        <f t="shared" si="6"/>
        <v>0</v>
      </c>
    </row>
    <row r="30" spans="2:163" ht="15.75" x14ac:dyDescent="0.25">
      <c r="B30" s="12">
        <v>20</v>
      </c>
      <c r="C30" s="5" t="s">
        <v>42</v>
      </c>
      <c r="D30" s="12">
        <v>1</v>
      </c>
      <c r="E30" s="12">
        <v>24</v>
      </c>
      <c r="F30" s="12">
        <v>24</v>
      </c>
      <c r="G30" s="34">
        <f>'Anexa 3'!D$25</f>
        <v>0</v>
      </c>
      <c r="H30" s="12">
        <v>365</v>
      </c>
      <c r="I30" s="35">
        <f t="shared" si="0"/>
        <v>0</v>
      </c>
      <c r="J30" s="35">
        <f t="shared" si="1"/>
        <v>0</v>
      </c>
      <c r="K30" s="12">
        <v>365</v>
      </c>
      <c r="L30" s="35">
        <f t="shared" si="2"/>
        <v>0</v>
      </c>
      <c r="M30" s="35">
        <f t="shared" si="3"/>
        <v>0</v>
      </c>
      <c r="N30" s="12">
        <f t="shared" si="4"/>
        <v>730</v>
      </c>
      <c r="O30" s="36">
        <f t="shared" si="5"/>
        <v>0</v>
      </c>
      <c r="P30" s="36">
        <f t="shared" si="6"/>
        <v>0</v>
      </c>
    </row>
    <row r="31" spans="2:163" ht="15.75" x14ac:dyDescent="0.25">
      <c r="B31" s="12">
        <v>21</v>
      </c>
      <c r="C31" s="5" t="s">
        <v>38</v>
      </c>
      <c r="D31" s="12">
        <v>1</v>
      </c>
      <c r="E31" s="12">
        <v>24</v>
      </c>
      <c r="F31" s="12">
        <v>24</v>
      </c>
      <c r="G31" s="34">
        <f>'Anexa 3'!D$25</f>
        <v>0</v>
      </c>
      <c r="H31" s="12">
        <v>365</v>
      </c>
      <c r="I31" s="35">
        <f t="shared" si="0"/>
        <v>0</v>
      </c>
      <c r="J31" s="35">
        <f t="shared" si="1"/>
        <v>0</v>
      </c>
      <c r="K31" s="12">
        <v>365</v>
      </c>
      <c r="L31" s="35">
        <f t="shared" si="2"/>
        <v>0</v>
      </c>
      <c r="M31" s="35">
        <f t="shared" si="3"/>
        <v>0</v>
      </c>
      <c r="N31" s="12">
        <f t="shared" si="4"/>
        <v>730</v>
      </c>
      <c r="O31" s="36">
        <f t="shared" si="5"/>
        <v>0</v>
      </c>
      <c r="P31" s="36">
        <f t="shared" si="6"/>
        <v>0</v>
      </c>
    </row>
    <row r="32" spans="2:163" ht="15.75" x14ac:dyDescent="0.25">
      <c r="B32" s="12">
        <v>22</v>
      </c>
      <c r="C32" s="5" t="s">
        <v>39</v>
      </c>
      <c r="D32" s="12">
        <v>1</v>
      </c>
      <c r="E32" s="12">
        <v>24</v>
      </c>
      <c r="F32" s="12">
        <v>24</v>
      </c>
      <c r="G32" s="34">
        <f>'Anexa 3'!D$25</f>
        <v>0</v>
      </c>
      <c r="H32" s="12">
        <v>365</v>
      </c>
      <c r="I32" s="35">
        <f t="shared" si="0"/>
        <v>0</v>
      </c>
      <c r="J32" s="35">
        <f t="shared" si="1"/>
        <v>0</v>
      </c>
      <c r="K32" s="12">
        <v>365</v>
      </c>
      <c r="L32" s="35">
        <f t="shared" si="2"/>
        <v>0</v>
      </c>
      <c r="M32" s="35">
        <f t="shared" si="3"/>
        <v>0</v>
      </c>
      <c r="N32" s="12">
        <f t="shared" si="4"/>
        <v>730</v>
      </c>
      <c r="O32" s="36">
        <f t="shared" si="5"/>
        <v>0</v>
      </c>
      <c r="P32" s="36">
        <f t="shared" si="6"/>
        <v>0</v>
      </c>
    </row>
    <row r="33" spans="1:16" ht="15.75" x14ac:dyDescent="0.25">
      <c r="B33" s="12">
        <v>23</v>
      </c>
      <c r="C33" s="5" t="s">
        <v>40</v>
      </c>
      <c r="D33" s="12">
        <v>1</v>
      </c>
      <c r="E33" s="12">
        <v>24</v>
      </c>
      <c r="F33" s="12">
        <v>24</v>
      </c>
      <c r="G33" s="34">
        <f>'Anexa 3'!D$25</f>
        <v>0</v>
      </c>
      <c r="H33" s="12">
        <v>365</v>
      </c>
      <c r="I33" s="35">
        <f t="shared" si="0"/>
        <v>0</v>
      </c>
      <c r="J33" s="35">
        <f t="shared" si="1"/>
        <v>0</v>
      </c>
      <c r="K33" s="12">
        <v>365</v>
      </c>
      <c r="L33" s="35">
        <f t="shared" si="2"/>
        <v>0</v>
      </c>
      <c r="M33" s="35">
        <f t="shared" si="3"/>
        <v>0</v>
      </c>
      <c r="N33" s="12">
        <f t="shared" si="4"/>
        <v>730</v>
      </c>
      <c r="O33" s="36">
        <f t="shared" si="5"/>
        <v>0</v>
      </c>
      <c r="P33" s="36">
        <f t="shared" si="6"/>
        <v>0</v>
      </c>
    </row>
    <row r="34" spans="1:16" ht="15.75" x14ac:dyDescent="0.25">
      <c r="B34" s="12">
        <v>24</v>
      </c>
      <c r="C34" s="5" t="s">
        <v>41</v>
      </c>
      <c r="D34" s="12">
        <v>1</v>
      </c>
      <c r="E34" s="12">
        <v>24</v>
      </c>
      <c r="F34" s="12">
        <v>24</v>
      </c>
      <c r="G34" s="34">
        <f>'Anexa 3'!D$25</f>
        <v>0</v>
      </c>
      <c r="H34" s="12">
        <v>365</v>
      </c>
      <c r="I34" s="35">
        <f t="shared" si="0"/>
        <v>0</v>
      </c>
      <c r="J34" s="35">
        <f t="shared" si="1"/>
        <v>0</v>
      </c>
      <c r="K34" s="12">
        <v>365</v>
      </c>
      <c r="L34" s="35">
        <f t="shared" si="2"/>
        <v>0</v>
      </c>
      <c r="M34" s="35">
        <f t="shared" si="3"/>
        <v>0</v>
      </c>
      <c r="N34" s="12">
        <f t="shared" si="4"/>
        <v>730</v>
      </c>
      <c r="O34" s="36">
        <f t="shared" si="5"/>
        <v>0</v>
      </c>
      <c r="P34" s="36">
        <f t="shared" si="6"/>
        <v>0</v>
      </c>
    </row>
    <row r="35" spans="1:16" ht="15.75" x14ac:dyDescent="0.25">
      <c r="B35" s="12">
        <v>25</v>
      </c>
      <c r="C35" s="5" t="s">
        <v>148</v>
      </c>
      <c r="D35" s="12">
        <v>1</v>
      </c>
      <c r="E35" s="12">
        <v>24</v>
      </c>
      <c r="F35" s="12">
        <v>24</v>
      </c>
      <c r="G35" s="34">
        <f>'Anexa 3'!D$25</f>
        <v>0</v>
      </c>
      <c r="H35" s="12">
        <v>365</v>
      </c>
      <c r="I35" s="35">
        <f t="shared" si="0"/>
        <v>0</v>
      </c>
      <c r="J35" s="35">
        <f t="shared" si="1"/>
        <v>0</v>
      </c>
      <c r="K35" s="12">
        <v>365</v>
      </c>
      <c r="L35" s="35">
        <f t="shared" si="2"/>
        <v>0</v>
      </c>
      <c r="M35" s="35">
        <f t="shared" si="3"/>
        <v>0</v>
      </c>
      <c r="N35" s="12">
        <f t="shared" si="4"/>
        <v>730</v>
      </c>
      <c r="O35" s="36">
        <f t="shared" si="5"/>
        <v>0</v>
      </c>
      <c r="P35" s="36">
        <f t="shared" si="6"/>
        <v>0</v>
      </c>
    </row>
    <row r="36" spans="1:16" x14ac:dyDescent="0.25">
      <c r="B36" s="82" t="s">
        <v>9</v>
      </c>
      <c r="C36" s="82"/>
      <c r="D36" s="12">
        <f>SUM(D11:D35)</f>
        <v>25</v>
      </c>
      <c r="E36" s="12"/>
      <c r="F36" s="12"/>
      <c r="G36" s="12"/>
      <c r="H36" s="12"/>
      <c r="I36" s="35">
        <f>SUM(I11:I35)</f>
        <v>0</v>
      </c>
      <c r="J36" s="35">
        <f>SUM(J11:J35)</f>
        <v>0</v>
      </c>
      <c r="K36" s="12"/>
      <c r="L36" s="35">
        <f>SUM(L11:L35)</f>
        <v>0</v>
      </c>
      <c r="M36" s="35">
        <f>SUM(M11:M35)</f>
        <v>0</v>
      </c>
      <c r="N36" s="12"/>
      <c r="O36" s="36">
        <f>SUM(O11:O35)</f>
        <v>0</v>
      </c>
      <c r="P36" s="36">
        <f>SUM(P11:P35)</f>
        <v>0</v>
      </c>
    </row>
    <row r="39" spans="1:16" x14ac:dyDescent="0.25">
      <c r="C39" s="75" t="s">
        <v>166</v>
      </c>
      <c r="D39" s="7"/>
      <c r="E39" s="1"/>
      <c r="F39" s="1"/>
      <c r="G39" s="1"/>
      <c r="H39" s="1"/>
      <c r="I39" s="45"/>
      <c r="O39" s="45"/>
      <c r="P39" s="45"/>
    </row>
    <row r="40" spans="1:16" x14ac:dyDescent="0.25">
      <c r="C40" s="75" t="s">
        <v>168</v>
      </c>
      <c r="D40" s="7"/>
      <c r="E40" s="1"/>
      <c r="F40" s="1"/>
      <c r="G40" s="1"/>
      <c r="H40" s="1"/>
      <c r="I40" s="45"/>
      <c r="O40" s="45"/>
      <c r="P40" s="45"/>
    </row>
    <row r="41" spans="1:16" ht="15.75" customHeight="1" x14ac:dyDescent="0.25">
      <c r="A41" s="7"/>
      <c r="C41" s="75" t="s">
        <v>169</v>
      </c>
      <c r="D41" s="1"/>
      <c r="E41" s="1"/>
      <c r="F41" s="1"/>
      <c r="G41" s="1"/>
      <c r="H41" s="1"/>
      <c r="I41" s="15"/>
      <c r="J41" s="15"/>
      <c r="K41" s="15"/>
    </row>
    <row r="42" spans="1:16" ht="15.75" customHeight="1" x14ac:dyDescent="0.25">
      <c r="A42" s="7"/>
      <c r="D42" s="1"/>
      <c r="E42" s="1"/>
      <c r="F42" s="1"/>
      <c r="G42" s="1"/>
      <c r="H42" s="1"/>
      <c r="N42" s="79"/>
      <c r="O42" s="79"/>
      <c r="P42" s="79"/>
    </row>
    <row r="43" spans="1:16" ht="15.75" customHeight="1" x14ac:dyDescent="0.25">
      <c r="A43" s="7"/>
      <c r="D43" s="1"/>
      <c r="E43" s="1"/>
      <c r="F43" s="1"/>
      <c r="G43" s="1"/>
      <c r="H43" s="1"/>
      <c r="N43" s="79"/>
      <c r="O43" s="79"/>
      <c r="P43" s="79"/>
    </row>
    <row r="44" spans="1:16" ht="15.75" customHeight="1" x14ac:dyDescent="0.25">
      <c r="A44" s="7"/>
      <c r="B44" s="7"/>
      <c r="C44" s="7"/>
    </row>
    <row r="45" spans="1:16" ht="15.75" customHeight="1" x14ac:dyDescent="0.25">
      <c r="A45" s="7"/>
      <c r="B45" s="7"/>
      <c r="C45" s="7"/>
    </row>
    <row r="46" spans="1:16" ht="15.75" customHeight="1" x14ac:dyDescent="0.25">
      <c r="A46" s="7"/>
      <c r="B46" s="7"/>
      <c r="C46" s="7"/>
    </row>
    <row r="47" spans="1:16" ht="15.75" customHeight="1" x14ac:dyDescent="0.25">
      <c r="A47" s="7"/>
      <c r="B47" s="7"/>
      <c r="C47" s="7"/>
    </row>
    <row r="48" spans="1:16" ht="15.75" customHeight="1" x14ac:dyDescent="0.25">
      <c r="A48" s="7"/>
      <c r="B48" s="7"/>
      <c r="C48" s="7"/>
    </row>
    <row r="49" spans="1:173" ht="15.75" customHeight="1" x14ac:dyDescent="0.25">
      <c r="A49" s="7"/>
      <c r="B49" s="7"/>
      <c r="C49" s="7"/>
    </row>
    <row r="55" spans="1:173" s="14" customFormat="1" x14ac:dyDescent="0.25">
      <c r="A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/>
      <c r="FH55"/>
      <c r="FI55"/>
      <c r="FJ55"/>
      <c r="FK55"/>
      <c r="FL55"/>
      <c r="FM55"/>
      <c r="FN55"/>
      <c r="FO55"/>
      <c r="FP55"/>
      <c r="FQ55"/>
    </row>
    <row r="56" spans="1:173" s="14" customFormat="1" x14ac:dyDescent="0.25">
      <c r="A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/>
      <c r="FH56"/>
      <c r="FI56"/>
      <c r="FJ56"/>
      <c r="FK56"/>
      <c r="FL56"/>
      <c r="FM56"/>
      <c r="FN56"/>
      <c r="FO56"/>
      <c r="FP56"/>
      <c r="FQ56"/>
    </row>
  </sheetData>
  <mergeCells count="17">
    <mergeCell ref="K8:M8"/>
    <mergeCell ref="N42:P42"/>
    <mergeCell ref="N43:P43"/>
    <mergeCell ref="B36:C36"/>
    <mergeCell ref="B1:E1"/>
    <mergeCell ref="B2:E2"/>
    <mergeCell ref="B3:E3"/>
    <mergeCell ref="D7:D9"/>
    <mergeCell ref="B7:B9"/>
    <mergeCell ref="C7:C9"/>
    <mergeCell ref="E7:F8"/>
    <mergeCell ref="B5:P5"/>
    <mergeCell ref="G7:G9"/>
    <mergeCell ref="H7:J7"/>
    <mergeCell ref="K7:M7"/>
    <mergeCell ref="N7:P8"/>
    <mergeCell ref="H8:J8"/>
  </mergeCells>
  <pageMargins left="0.2" right="0.2" top="0.5" bottom="0.25" header="0.3" footer="0.3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66"/>
  <sheetViews>
    <sheetView topLeftCell="A4" zoomScaleNormal="100" workbookViewId="0">
      <selection activeCell="B10" sqref="B10"/>
    </sheetView>
  </sheetViews>
  <sheetFormatPr defaultRowHeight="15" x14ac:dyDescent="0.25"/>
  <cols>
    <col min="1" max="1" width="9" style="1"/>
    <col min="2" max="2" width="51" style="1" customWidth="1"/>
    <col min="3" max="3" width="12" style="1" customWidth="1"/>
    <col min="4" max="4" width="11.28515625" style="1" customWidth="1"/>
    <col min="5" max="5" width="12.140625" style="1" customWidth="1"/>
    <col min="6" max="6" width="11.28515625" style="1" customWidth="1"/>
    <col min="7" max="7" width="13.28515625" style="1" customWidth="1"/>
    <col min="8" max="8" width="12.85546875" style="1" customWidth="1"/>
    <col min="9" max="9" width="9" style="1"/>
    <col min="10" max="10" width="13" style="1" customWidth="1"/>
    <col min="11" max="156" width="9" style="1"/>
  </cols>
  <sheetData>
    <row r="1" spans="1:157" x14ac:dyDescent="0.25">
      <c r="A1" s="80"/>
      <c r="B1" s="80"/>
      <c r="C1" s="80"/>
      <c r="D1" s="80"/>
      <c r="G1" s="44"/>
    </row>
    <row r="2" spans="1:157" x14ac:dyDescent="0.25">
      <c r="A2" s="80"/>
      <c r="B2" s="80"/>
      <c r="C2" s="80"/>
      <c r="D2" s="80"/>
      <c r="G2" s="44"/>
    </row>
    <row r="3" spans="1:157" x14ac:dyDescent="0.25">
      <c r="A3" s="80"/>
      <c r="B3" s="80"/>
      <c r="C3" s="80"/>
      <c r="D3" s="80"/>
      <c r="G3" s="45"/>
    </row>
    <row r="4" spans="1:157" x14ac:dyDescent="0.25">
      <c r="A4" s="56"/>
      <c r="B4" s="56"/>
      <c r="C4" s="56"/>
      <c r="D4" s="56"/>
      <c r="G4" s="45"/>
    </row>
    <row r="5" spans="1:157" x14ac:dyDescent="0.25">
      <c r="A5" s="56"/>
      <c r="B5" s="56"/>
      <c r="C5" s="56"/>
      <c r="D5" s="56"/>
      <c r="G5" s="45"/>
    </row>
    <row r="6" spans="1:157" x14ac:dyDescent="0.25">
      <c r="G6" s="16"/>
      <c r="H6" s="16"/>
    </row>
    <row r="7" spans="1:157" ht="15" customHeight="1" x14ac:dyDescent="0.25">
      <c r="A7" s="96" t="s">
        <v>171</v>
      </c>
      <c r="B7" s="96"/>
      <c r="C7" s="96"/>
      <c r="D7" s="96"/>
      <c r="E7" s="96"/>
      <c r="F7" s="96"/>
      <c r="G7" s="96"/>
      <c r="H7" s="96"/>
      <c r="I7" s="2"/>
      <c r="J7" s="2"/>
    </row>
    <row r="8" spans="1:157" ht="15" customHeight="1" x14ac:dyDescent="0.25">
      <c r="A8" s="96"/>
      <c r="B8" s="96"/>
      <c r="C8" s="96"/>
      <c r="D8" s="96"/>
      <c r="E8" s="96"/>
      <c r="F8" s="96"/>
      <c r="G8" s="96"/>
      <c r="H8" s="96"/>
      <c r="I8" s="2"/>
      <c r="J8" s="2"/>
    </row>
    <row r="9" spans="1:157" ht="15" customHeight="1" x14ac:dyDescent="0.25">
      <c r="A9" s="58"/>
      <c r="B9" s="58"/>
      <c r="C9" s="58"/>
      <c r="D9" s="58"/>
      <c r="E9" s="58"/>
      <c r="F9" s="58"/>
      <c r="G9" s="58"/>
      <c r="H9" s="58"/>
      <c r="I9" s="2"/>
      <c r="J9" s="2"/>
    </row>
    <row r="10" spans="1:157" x14ac:dyDescent="0.25">
      <c r="H10" s="7" t="s">
        <v>10</v>
      </c>
    </row>
    <row r="11" spans="1:157" x14ac:dyDescent="0.25">
      <c r="A11" s="82" t="s">
        <v>0</v>
      </c>
      <c r="B11" s="82" t="s">
        <v>1</v>
      </c>
      <c r="C11" s="82" t="s">
        <v>94</v>
      </c>
      <c r="D11" s="82"/>
      <c r="E11" s="82" t="s">
        <v>120</v>
      </c>
      <c r="F11" s="82"/>
      <c r="G11" s="82" t="s">
        <v>119</v>
      </c>
      <c r="H11" s="82"/>
    </row>
    <row r="12" spans="1:157" ht="15" customHeight="1" x14ac:dyDescent="0.25">
      <c r="A12" s="82"/>
      <c r="B12" s="82"/>
      <c r="C12" s="82" t="s">
        <v>2</v>
      </c>
      <c r="D12" s="82"/>
      <c r="E12" s="82" t="s">
        <v>2</v>
      </c>
      <c r="F12" s="82"/>
      <c r="G12" s="82" t="s">
        <v>2</v>
      </c>
      <c r="H12" s="82"/>
      <c r="FA12" s="1"/>
    </row>
    <row r="13" spans="1:157" x14ac:dyDescent="0.25">
      <c r="A13" s="82"/>
      <c r="B13" s="82"/>
      <c r="C13" s="3" t="s">
        <v>3</v>
      </c>
      <c r="D13" s="3" t="s">
        <v>4</v>
      </c>
      <c r="E13" s="3" t="s">
        <v>3</v>
      </c>
      <c r="F13" s="3" t="s">
        <v>4</v>
      </c>
      <c r="G13" s="3" t="s">
        <v>3</v>
      </c>
      <c r="H13" s="3" t="s">
        <v>4</v>
      </c>
      <c r="FA13" s="1"/>
    </row>
    <row r="14" spans="1:157" x14ac:dyDescent="0.25">
      <c r="A14" s="3">
        <v>0</v>
      </c>
      <c r="B14" s="3">
        <v>1</v>
      </c>
      <c r="C14" s="3">
        <v>2</v>
      </c>
      <c r="D14" s="3">
        <v>3</v>
      </c>
      <c r="E14" s="3">
        <v>4</v>
      </c>
      <c r="F14" s="3">
        <v>5</v>
      </c>
      <c r="G14" s="3" t="s">
        <v>121</v>
      </c>
      <c r="H14" s="3" t="s">
        <v>122</v>
      </c>
      <c r="FA14" s="1"/>
    </row>
    <row r="15" spans="1:157" x14ac:dyDescent="0.25">
      <c r="A15" s="3">
        <v>1</v>
      </c>
      <c r="B15" s="3" t="s">
        <v>5</v>
      </c>
      <c r="C15" s="36">
        <f>'Anexa 1A'!I36</f>
        <v>0</v>
      </c>
      <c r="D15" s="36">
        <f>'Anexa 1A'!J36</f>
        <v>0</v>
      </c>
      <c r="E15" s="36">
        <f>'Anexa 1A'!L36</f>
        <v>0</v>
      </c>
      <c r="F15" s="36">
        <f>'Anexa 1A'!M36</f>
        <v>0</v>
      </c>
      <c r="G15" s="36">
        <f>C15+E15</f>
        <v>0</v>
      </c>
      <c r="H15" s="36">
        <f>D15+F15</f>
        <v>0</v>
      </c>
      <c r="FA15" s="1"/>
    </row>
    <row r="16" spans="1:157" ht="28.5" customHeight="1" x14ac:dyDescent="0.25">
      <c r="A16" s="3">
        <v>2</v>
      </c>
      <c r="B16" s="4" t="s">
        <v>6</v>
      </c>
      <c r="C16" s="36">
        <f>'Anexa 1B'!H35</f>
        <v>0</v>
      </c>
      <c r="D16" s="36">
        <f>'Anexa 1B'!I35</f>
        <v>0</v>
      </c>
      <c r="E16" s="36">
        <f>'Anexa 1B'!K35</f>
        <v>0</v>
      </c>
      <c r="F16" s="36">
        <f>'Anexa 1B'!L35</f>
        <v>0</v>
      </c>
      <c r="G16" s="36">
        <f t="shared" ref="G16:G18" si="0">C16+E16</f>
        <v>0</v>
      </c>
      <c r="H16" s="36">
        <f t="shared" ref="H16:H18" si="1">D16+F16</f>
        <v>0</v>
      </c>
      <c r="FA16" s="1"/>
    </row>
    <row r="17" spans="1:157" x14ac:dyDescent="0.25">
      <c r="A17" s="3">
        <v>3</v>
      </c>
      <c r="B17" s="4" t="s">
        <v>7</v>
      </c>
      <c r="C17" s="36">
        <f>'Anexa 1C'!I27</f>
        <v>0</v>
      </c>
      <c r="D17" s="36">
        <f>'Anexa 1C'!J27</f>
        <v>0</v>
      </c>
      <c r="E17" s="36">
        <f>'Anexa 1C'!M27</f>
        <v>0</v>
      </c>
      <c r="F17" s="36">
        <f>'Anexa 1C'!N27</f>
        <v>0</v>
      </c>
      <c r="G17" s="36">
        <f t="shared" si="0"/>
        <v>0</v>
      </c>
      <c r="H17" s="36">
        <f t="shared" si="1"/>
        <v>0</v>
      </c>
      <c r="FA17" s="1"/>
    </row>
    <row r="18" spans="1:157" ht="30" x14ac:dyDescent="0.25">
      <c r="A18" s="3">
        <v>4</v>
      </c>
      <c r="B18" s="4" t="s">
        <v>8</v>
      </c>
      <c r="C18" s="36">
        <f>'Anexa 1D'!H20</f>
        <v>0</v>
      </c>
      <c r="D18" s="36">
        <f>'Anexa 1D'!I20</f>
        <v>0</v>
      </c>
      <c r="E18" s="36">
        <f>'Anexa 1D'!K20</f>
        <v>0</v>
      </c>
      <c r="F18" s="36">
        <f>'Anexa 1D'!L20</f>
        <v>0</v>
      </c>
      <c r="G18" s="36">
        <f t="shared" si="0"/>
        <v>0</v>
      </c>
      <c r="H18" s="36">
        <f t="shared" si="1"/>
        <v>0</v>
      </c>
      <c r="FA18" s="1"/>
    </row>
    <row r="19" spans="1:157" x14ac:dyDescent="0.25">
      <c r="A19" s="82" t="s">
        <v>9</v>
      </c>
      <c r="B19" s="82"/>
      <c r="C19" s="36">
        <f t="shared" ref="C19:H19" si="2">SUM(C15:C18)</f>
        <v>0</v>
      </c>
      <c r="D19" s="36">
        <f t="shared" si="2"/>
        <v>0</v>
      </c>
      <c r="E19" s="36">
        <f t="shared" si="2"/>
        <v>0</v>
      </c>
      <c r="F19" s="36">
        <f t="shared" si="2"/>
        <v>0</v>
      </c>
      <c r="G19" s="36">
        <f t="shared" si="2"/>
        <v>0</v>
      </c>
      <c r="H19" s="36">
        <f t="shared" si="2"/>
        <v>0</v>
      </c>
      <c r="FA19" s="1"/>
    </row>
    <row r="20" spans="1:157" x14ac:dyDescent="0.25">
      <c r="A20" s="84" t="s">
        <v>123</v>
      </c>
      <c r="B20" s="84"/>
      <c r="C20" s="38">
        <f t="shared" ref="C20:H20" si="3">C19*1.19</f>
        <v>0</v>
      </c>
      <c r="D20" s="38">
        <f t="shared" si="3"/>
        <v>0</v>
      </c>
      <c r="E20" s="38">
        <f t="shared" si="3"/>
        <v>0</v>
      </c>
      <c r="F20" s="38">
        <f t="shared" si="3"/>
        <v>0</v>
      </c>
      <c r="G20" s="38">
        <f t="shared" si="3"/>
        <v>0</v>
      </c>
      <c r="H20" s="38">
        <f t="shared" si="3"/>
        <v>0</v>
      </c>
      <c r="FA20" s="1"/>
    </row>
    <row r="21" spans="1:157" x14ac:dyDescent="0.25">
      <c r="A21" s="37"/>
      <c r="B21" s="37"/>
      <c r="J21" s="68"/>
      <c r="FA21" s="1"/>
    </row>
    <row r="22" spans="1:157" x14ac:dyDescent="0.25">
      <c r="A22" s="37"/>
      <c r="B22" s="37"/>
      <c r="FA22" s="1"/>
    </row>
    <row r="23" spans="1:157" x14ac:dyDescent="0.25">
      <c r="A23" s="37"/>
      <c r="B23" s="75" t="s">
        <v>166</v>
      </c>
      <c r="FA23" s="1"/>
    </row>
    <row r="24" spans="1:157" x14ac:dyDescent="0.25">
      <c r="A24" s="7"/>
      <c r="B24" s="75" t="s">
        <v>168</v>
      </c>
      <c r="D24" s="45"/>
      <c r="G24" s="45"/>
      <c r="I24" s="45"/>
      <c r="FA24" s="1"/>
    </row>
    <row r="25" spans="1:157" x14ac:dyDescent="0.25">
      <c r="A25" s="7"/>
      <c r="B25" s="75" t="s">
        <v>169</v>
      </c>
      <c r="D25" s="45"/>
      <c r="G25" s="45"/>
      <c r="I25" s="45"/>
      <c r="FA25" s="1"/>
    </row>
    <row r="26" spans="1:157" x14ac:dyDescent="0.25">
      <c r="H26" s="15"/>
      <c r="EZ26"/>
    </row>
    <row r="27" spans="1:157" x14ac:dyDescent="0.25">
      <c r="H27" s="55"/>
      <c r="EZ27"/>
    </row>
    <row r="28" spans="1:157" x14ac:dyDescent="0.25">
      <c r="H28" s="55"/>
      <c r="EZ28"/>
    </row>
    <row r="29" spans="1:157" x14ac:dyDescent="0.25">
      <c r="H29" s="55"/>
      <c r="EZ29"/>
    </row>
    <row r="30" spans="1:157" x14ac:dyDescent="0.25">
      <c r="H30" s="15"/>
    </row>
    <row r="31" spans="1:157" x14ac:dyDescent="0.25">
      <c r="H31" s="15"/>
    </row>
    <row r="50" spans="1:10" ht="15.75" customHeight="1" x14ac:dyDescent="0.25">
      <c r="G50" s="7"/>
      <c r="H50" s="7"/>
      <c r="I50" s="7"/>
      <c r="J50" s="7"/>
    </row>
    <row r="51" spans="1:10" ht="15.75" customHeight="1" x14ac:dyDescent="0.25">
      <c r="G51" s="7"/>
      <c r="H51" s="7"/>
      <c r="I51" s="7"/>
      <c r="J51" s="7"/>
    </row>
    <row r="52" spans="1:10" ht="15.75" customHeight="1" x14ac:dyDescent="0.25">
      <c r="G52" s="7"/>
      <c r="H52" s="7"/>
      <c r="I52" s="7"/>
      <c r="J52" s="7"/>
    </row>
    <row r="53" spans="1:10" ht="15.75" customHeight="1" x14ac:dyDescent="0.25">
      <c r="G53" s="7"/>
      <c r="H53" s="7"/>
      <c r="I53" s="7"/>
      <c r="J53" s="7"/>
    </row>
    <row r="54" spans="1:10" ht="15.75" customHeight="1" x14ac:dyDescent="0.25">
      <c r="A54" s="6"/>
      <c r="B54" s="6"/>
      <c r="C54" s="6"/>
      <c r="D54" s="6"/>
      <c r="G54" s="7"/>
      <c r="H54" s="7"/>
      <c r="I54" s="7"/>
      <c r="J54" s="7"/>
    </row>
    <row r="55" spans="1:10" ht="15.75" customHeight="1" x14ac:dyDescent="0.25">
      <c r="A55" s="6"/>
      <c r="B55" s="6"/>
      <c r="C55" s="6"/>
      <c r="D55" s="6"/>
      <c r="G55" s="7"/>
      <c r="H55" s="7"/>
      <c r="I55" s="7"/>
      <c r="J55" s="7"/>
    </row>
    <row r="56" spans="1:10" ht="15.75" customHeight="1" x14ac:dyDescent="0.25">
      <c r="A56" s="80" t="s">
        <v>13</v>
      </c>
      <c r="B56" s="80"/>
      <c r="C56" s="80"/>
      <c r="D56" s="80"/>
      <c r="G56" s="7"/>
      <c r="H56" s="7"/>
      <c r="I56" s="7"/>
      <c r="J56" s="7"/>
    </row>
    <row r="57" spans="1:10" ht="15.75" customHeight="1" x14ac:dyDescent="0.25">
      <c r="A57" s="80" t="s">
        <v>11</v>
      </c>
      <c r="B57" s="80"/>
      <c r="C57" s="80"/>
      <c r="D57" s="80"/>
      <c r="G57" s="7"/>
      <c r="H57" s="7"/>
      <c r="I57" s="7"/>
      <c r="J57" s="7"/>
    </row>
    <row r="58" spans="1:10" ht="15.75" customHeight="1" x14ac:dyDescent="0.25">
      <c r="A58" s="80" t="s">
        <v>14</v>
      </c>
      <c r="B58" s="80"/>
      <c r="C58" s="80"/>
      <c r="D58" s="80"/>
      <c r="G58" s="7"/>
      <c r="H58" s="7"/>
      <c r="I58" s="7"/>
      <c r="J58" s="7"/>
    </row>
    <row r="59" spans="1:10" ht="15.75" customHeight="1" x14ac:dyDescent="0.25">
      <c r="G59" s="7"/>
      <c r="H59" s="7"/>
      <c r="I59" s="7"/>
      <c r="J59" s="7"/>
    </row>
    <row r="66" spans="5:7" x14ac:dyDescent="0.25">
      <c r="E66" s="93"/>
      <c r="F66" s="93"/>
      <c r="G66" s="93"/>
    </row>
  </sheetData>
  <mergeCells count="18">
    <mergeCell ref="A7:H8"/>
    <mergeCell ref="C11:D11"/>
    <mergeCell ref="C12:D12"/>
    <mergeCell ref="A1:D1"/>
    <mergeCell ref="A2:D2"/>
    <mergeCell ref="A3:D3"/>
    <mergeCell ref="A11:A13"/>
    <mergeCell ref="B11:B13"/>
    <mergeCell ref="E12:F12"/>
    <mergeCell ref="G11:H11"/>
    <mergeCell ref="G12:H12"/>
    <mergeCell ref="E66:G66"/>
    <mergeCell ref="E11:F11"/>
    <mergeCell ref="A19:B19"/>
    <mergeCell ref="A56:D56"/>
    <mergeCell ref="A57:D57"/>
    <mergeCell ref="A58:D58"/>
    <mergeCell ref="A20:B20"/>
  </mergeCells>
  <pageMargins left="0.7" right="0.7" top="0.75" bottom="0.75" header="0.3" footer="0.3"/>
  <pageSetup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7" workbookViewId="0">
      <selection activeCell="D18" sqref="D18"/>
    </sheetView>
  </sheetViews>
  <sheetFormatPr defaultRowHeight="15" x14ac:dyDescent="0.25"/>
  <cols>
    <col min="1" max="1" width="10.28515625" customWidth="1"/>
    <col min="2" max="2" width="43" customWidth="1"/>
    <col min="3" max="3" width="9.28515625" customWidth="1"/>
    <col min="4" max="4" width="12" customWidth="1"/>
  </cols>
  <sheetData>
    <row r="1" spans="1:5" x14ac:dyDescent="0.25">
      <c r="A1" s="75" t="s">
        <v>166</v>
      </c>
      <c r="B1" s="19"/>
      <c r="C1" s="19"/>
      <c r="D1" s="19"/>
    </row>
    <row r="2" spans="1:5" x14ac:dyDescent="0.25">
      <c r="A2" s="19"/>
      <c r="B2" s="19"/>
      <c r="C2" s="19"/>
      <c r="D2" s="44"/>
    </row>
    <row r="3" spans="1:5" x14ac:dyDescent="0.25">
      <c r="A3" s="19"/>
      <c r="B3" s="19"/>
      <c r="C3" s="19"/>
      <c r="D3" s="44"/>
    </row>
    <row r="4" spans="1:5" x14ac:dyDescent="0.25">
      <c r="D4" s="45"/>
    </row>
    <row r="5" spans="1:5" x14ac:dyDescent="0.25">
      <c r="D5" s="45"/>
    </row>
    <row r="6" spans="1:5" x14ac:dyDescent="0.25">
      <c r="D6" s="45"/>
    </row>
    <row r="7" spans="1:5" ht="15.75" x14ac:dyDescent="0.25">
      <c r="B7" s="20" t="s">
        <v>174</v>
      </c>
      <c r="C7" s="21"/>
      <c r="D7" s="21"/>
    </row>
    <row r="8" spans="1:5" ht="15.75" x14ac:dyDescent="0.25">
      <c r="B8" s="21"/>
      <c r="C8" s="21"/>
      <c r="D8" s="59" t="s">
        <v>149</v>
      </c>
    </row>
    <row r="9" spans="1:5" ht="15.75" x14ac:dyDescent="0.25">
      <c r="B9" s="22" t="s">
        <v>98</v>
      </c>
      <c r="C9" s="23" t="s">
        <v>99</v>
      </c>
      <c r="D9" s="22" t="s">
        <v>100</v>
      </c>
    </row>
    <row r="10" spans="1:5" ht="31.5" x14ac:dyDescent="0.25">
      <c r="B10" s="24" t="s">
        <v>175</v>
      </c>
      <c r="C10" s="25"/>
      <c r="D10" s="25"/>
    </row>
    <row r="11" spans="1:5" ht="44.25" customHeight="1" x14ac:dyDescent="0.25">
      <c r="B11" s="26" t="s">
        <v>176</v>
      </c>
      <c r="C11" s="76" t="s">
        <v>177</v>
      </c>
      <c r="D11" s="25"/>
    </row>
    <row r="12" spans="1:5" ht="61.5" customHeight="1" x14ac:dyDescent="0.25">
      <c r="B12" s="26" t="s">
        <v>178</v>
      </c>
      <c r="C12" s="76" t="s">
        <v>177</v>
      </c>
      <c r="D12" s="25"/>
      <c r="E12" s="69"/>
    </row>
    <row r="13" spans="1:5" ht="66.75" customHeight="1" x14ac:dyDescent="0.25">
      <c r="B13" s="24" t="s">
        <v>165</v>
      </c>
      <c r="C13" s="27">
        <v>5.4800000000000001E-2</v>
      </c>
      <c r="D13" s="25">
        <f>C13*SUM(D10:D12)</f>
        <v>0</v>
      </c>
      <c r="E13" s="69"/>
    </row>
    <row r="14" spans="1:5" ht="15.75" x14ac:dyDescent="0.25">
      <c r="B14" s="22" t="s">
        <v>163</v>
      </c>
      <c r="C14" s="77" t="s">
        <v>177</v>
      </c>
      <c r="D14" s="25"/>
      <c r="E14" s="69"/>
    </row>
    <row r="15" spans="1:5" ht="15.75" x14ac:dyDescent="0.25">
      <c r="B15" s="28" t="s">
        <v>101</v>
      </c>
      <c r="C15" s="29"/>
      <c r="D15" s="29">
        <f>SUM(D10:D14)</f>
        <v>0</v>
      </c>
      <c r="E15" s="69"/>
    </row>
    <row r="16" spans="1:5" ht="15.75" x14ac:dyDescent="0.25">
      <c r="B16" s="22" t="s">
        <v>102</v>
      </c>
      <c r="C16" s="27">
        <v>0.158</v>
      </c>
      <c r="D16" s="30">
        <f>D15*C16</f>
        <v>0</v>
      </c>
      <c r="E16" s="70"/>
    </row>
    <row r="17" spans="1:6" ht="15.75" x14ac:dyDescent="0.25">
      <c r="B17" s="22" t="s">
        <v>103</v>
      </c>
      <c r="C17" s="27">
        <v>5.1999999999999998E-2</v>
      </c>
      <c r="D17" s="30">
        <f>C17*D15</f>
        <v>0</v>
      </c>
      <c r="E17" s="70"/>
    </row>
    <row r="18" spans="1:6" ht="15.75" x14ac:dyDescent="0.25">
      <c r="B18" s="22" t="s">
        <v>104</v>
      </c>
      <c r="C18" s="27">
        <v>5.0000000000000001E-3</v>
      </c>
      <c r="D18" s="30">
        <f>D15*C18</f>
        <v>0</v>
      </c>
      <c r="E18" s="70"/>
    </row>
    <row r="19" spans="1:6" ht="15.75" x14ac:dyDescent="0.25">
      <c r="B19" s="22" t="s">
        <v>105</v>
      </c>
      <c r="C19" s="31">
        <v>2.4199999999999998E-3</v>
      </c>
      <c r="D19" s="30">
        <f>C19*D15</f>
        <v>0</v>
      </c>
      <c r="E19" s="70"/>
    </row>
    <row r="20" spans="1:6" ht="15.75" x14ac:dyDescent="0.25">
      <c r="B20" s="22" t="s">
        <v>106</v>
      </c>
      <c r="C20" s="27">
        <v>2.5000000000000001E-3</v>
      </c>
      <c r="D20" s="30">
        <f>C20*D15</f>
        <v>0</v>
      </c>
      <c r="E20" s="70"/>
    </row>
    <row r="21" spans="1:6" ht="15.75" x14ac:dyDescent="0.25">
      <c r="B21" s="22" t="s">
        <v>107</v>
      </c>
      <c r="C21" s="27">
        <v>8.5000000000000006E-3</v>
      </c>
      <c r="D21" s="30">
        <f>C21*D15</f>
        <v>0</v>
      </c>
      <c r="E21" s="70"/>
    </row>
    <row r="22" spans="1:6" ht="15.75" x14ac:dyDescent="0.25">
      <c r="B22" s="28" t="s">
        <v>108</v>
      </c>
      <c r="C22" s="28"/>
      <c r="D22" s="32">
        <f>SUM(D15:D21)</f>
        <v>0</v>
      </c>
      <c r="E22" s="71"/>
    </row>
    <row r="23" spans="1:6" ht="15.75" x14ac:dyDescent="0.25">
      <c r="B23" s="22" t="s">
        <v>109</v>
      </c>
      <c r="C23" s="76" t="s">
        <v>177</v>
      </c>
      <c r="D23" s="22"/>
      <c r="E23" s="72"/>
    </row>
    <row r="24" spans="1:6" ht="15.75" x14ac:dyDescent="0.25">
      <c r="B24" s="22" t="s">
        <v>110</v>
      </c>
      <c r="C24" s="78" t="s">
        <v>177</v>
      </c>
      <c r="D24" s="22"/>
      <c r="E24" s="72"/>
    </row>
    <row r="25" spans="1:6" ht="15.75" x14ac:dyDescent="0.25">
      <c r="B25" s="28" t="s">
        <v>164</v>
      </c>
      <c r="C25" s="28"/>
      <c r="D25" s="33">
        <f>D24+D23+D22</f>
        <v>0</v>
      </c>
      <c r="E25" s="73"/>
    </row>
    <row r="28" spans="1:6" x14ac:dyDescent="0.25">
      <c r="A28" s="7"/>
      <c r="B28" s="75" t="s">
        <v>166</v>
      </c>
    </row>
    <row r="29" spans="1:6" x14ac:dyDescent="0.25">
      <c r="A29" s="7"/>
      <c r="B29" s="75" t="s">
        <v>168</v>
      </c>
    </row>
    <row r="30" spans="1:6" x14ac:dyDescent="0.25">
      <c r="B30" s="75" t="s">
        <v>169</v>
      </c>
    </row>
    <row r="31" spans="1:6" x14ac:dyDescent="0.25">
      <c r="E31" s="7"/>
      <c r="F31" s="7"/>
    </row>
    <row r="32" spans="1:6" x14ac:dyDescent="0.25">
      <c r="A32" s="7"/>
      <c r="E32" s="7"/>
      <c r="F32" s="7"/>
    </row>
    <row r="33" spans="1:6" x14ac:dyDescent="0.25">
      <c r="A33" s="7"/>
      <c r="B33" s="1"/>
      <c r="C33" s="15"/>
      <c r="E33" s="15"/>
      <c r="F33" s="15"/>
    </row>
    <row r="34" spans="1:6" x14ac:dyDescent="0.25">
      <c r="A34" s="1"/>
      <c r="B34" s="1"/>
      <c r="C34" s="40"/>
      <c r="E34" s="40"/>
      <c r="F34" s="40"/>
    </row>
    <row r="35" spans="1:6" x14ac:dyDescent="0.25">
      <c r="A35" s="7"/>
      <c r="B35" s="7"/>
      <c r="C35" s="7"/>
      <c r="E35" s="7"/>
      <c r="F35" s="7"/>
    </row>
    <row r="36" spans="1:6" x14ac:dyDescent="0.25">
      <c r="A36" s="7"/>
      <c r="B36" s="7"/>
      <c r="C36" s="7"/>
      <c r="E36" s="7"/>
      <c r="F36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B7" sqref="B7"/>
    </sheetView>
  </sheetViews>
  <sheetFormatPr defaultRowHeight="15" x14ac:dyDescent="0.25"/>
  <cols>
    <col min="2" max="2" width="21.28515625" customWidth="1"/>
    <col min="3" max="3" width="14.5703125" customWidth="1"/>
    <col min="4" max="4" width="14.85546875" customWidth="1"/>
    <col min="5" max="5" width="15.85546875" customWidth="1"/>
    <col min="6" max="6" width="6.42578125" customWidth="1"/>
  </cols>
  <sheetData>
    <row r="1" spans="1:5" x14ac:dyDescent="0.25">
      <c r="A1" s="19"/>
      <c r="B1" s="75" t="s">
        <v>166</v>
      </c>
      <c r="C1" s="19"/>
      <c r="D1" s="19"/>
      <c r="E1" s="64"/>
    </row>
    <row r="2" spans="1:5" x14ac:dyDescent="0.25">
      <c r="A2" s="19"/>
      <c r="B2" s="19"/>
      <c r="C2" s="19"/>
      <c r="E2" s="64"/>
    </row>
    <row r="3" spans="1:5" x14ac:dyDescent="0.25">
      <c r="A3" s="19"/>
      <c r="B3" s="19"/>
      <c r="C3" s="19"/>
      <c r="E3" s="65"/>
    </row>
    <row r="5" spans="1:5" x14ac:dyDescent="0.25">
      <c r="D5" s="65"/>
    </row>
    <row r="6" spans="1:5" x14ac:dyDescent="0.25">
      <c r="D6" s="65"/>
    </row>
    <row r="7" spans="1:5" ht="15.75" x14ac:dyDescent="0.25">
      <c r="B7" s="20" t="s">
        <v>172</v>
      </c>
      <c r="D7" s="21"/>
    </row>
    <row r="8" spans="1:5" ht="15.75" x14ac:dyDescent="0.25">
      <c r="E8" s="67" t="s">
        <v>159</v>
      </c>
    </row>
    <row r="9" spans="1:5" ht="34.5" customHeight="1" x14ac:dyDescent="0.25">
      <c r="B9" s="66" t="s">
        <v>153</v>
      </c>
      <c r="C9" s="23" t="s">
        <v>154</v>
      </c>
      <c r="D9" s="23" t="s">
        <v>156</v>
      </c>
      <c r="E9" s="23" t="s">
        <v>155</v>
      </c>
    </row>
    <row r="10" spans="1:5" ht="15.75" x14ac:dyDescent="0.25">
      <c r="B10" s="22" t="s">
        <v>151</v>
      </c>
      <c r="C10" s="22"/>
      <c r="D10" s="22"/>
      <c r="E10" s="22" t="s">
        <v>158</v>
      </c>
    </row>
    <row r="11" spans="1:5" ht="15.75" x14ac:dyDescent="0.25">
      <c r="B11" s="22" t="s">
        <v>162</v>
      </c>
      <c r="C11" s="22"/>
      <c r="D11" s="22"/>
      <c r="E11" s="22"/>
    </row>
    <row r="12" spans="1:5" ht="15.75" x14ac:dyDescent="0.25">
      <c r="B12" s="22" t="s">
        <v>152</v>
      </c>
      <c r="C12" s="22"/>
      <c r="D12" s="22"/>
      <c r="E12" s="22"/>
    </row>
    <row r="13" spans="1:5" ht="15.75" x14ac:dyDescent="0.25">
      <c r="B13" s="22" t="s">
        <v>9</v>
      </c>
      <c r="C13" s="22"/>
      <c r="D13" s="22"/>
      <c r="E13" s="22"/>
    </row>
    <row r="14" spans="1:5" ht="15.75" x14ac:dyDescent="0.25">
      <c r="B14" s="21"/>
      <c r="C14" s="21"/>
      <c r="D14" s="21"/>
      <c r="E14" s="21"/>
    </row>
    <row r="15" spans="1:5" ht="15.75" x14ac:dyDescent="0.25">
      <c r="B15" s="21"/>
      <c r="C15" s="21"/>
      <c r="D15" s="21"/>
      <c r="E15" s="21"/>
    </row>
    <row r="16" spans="1:5" ht="15.75" x14ac:dyDescent="0.25">
      <c r="B16" s="21"/>
      <c r="C16" s="21"/>
      <c r="D16" s="21"/>
      <c r="E16" s="21"/>
    </row>
    <row r="17" spans="1:5" ht="15.75" x14ac:dyDescent="0.25">
      <c r="D17" s="21"/>
    </row>
    <row r="18" spans="1:5" ht="15.75" x14ac:dyDescent="0.25">
      <c r="B18" s="20" t="s">
        <v>173</v>
      </c>
      <c r="D18" s="21"/>
    </row>
    <row r="20" spans="1:5" ht="31.5" x14ac:dyDescent="0.25">
      <c r="B20" s="66" t="s">
        <v>153</v>
      </c>
      <c r="C20" s="23" t="s">
        <v>154</v>
      </c>
      <c r="D20" s="23" t="s">
        <v>156</v>
      </c>
      <c r="E20" s="23" t="s">
        <v>155</v>
      </c>
    </row>
    <row r="21" spans="1:5" ht="15.75" x14ac:dyDescent="0.25">
      <c r="B21" s="22" t="s">
        <v>151</v>
      </c>
      <c r="C21" s="22"/>
      <c r="D21" s="22"/>
      <c r="E21" s="22" t="s">
        <v>157</v>
      </c>
    </row>
    <row r="22" spans="1:5" ht="15.75" x14ac:dyDescent="0.25">
      <c r="B22" s="22" t="s">
        <v>162</v>
      </c>
      <c r="C22" s="22"/>
      <c r="D22" s="22"/>
      <c r="E22" s="22"/>
    </row>
    <row r="23" spans="1:5" ht="15.75" x14ac:dyDescent="0.25">
      <c r="B23" s="22" t="s">
        <v>152</v>
      </c>
      <c r="C23" s="22"/>
      <c r="D23" s="22"/>
      <c r="E23" s="22"/>
    </row>
    <row r="24" spans="1:5" ht="15.75" x14ac:dyDescent="0.25">
      <c r="B24" s="22" t="s">
        <v>9</v>
      </c>
      <c r="C24" s="22"/>
      <c r="D24" s="22"/>
      <c r="E24" s="22"/>
    </row>
    <row r="25" spans="1:5" x14ac:dyDescent="0.25">
      <c r="C25" s="1"/>
    </row>
    <row r="26" spans="1:5" x14ac:dyDescent="0.25">
      <c r="C26" s="1"/>
    </row>
    <row r="27" spans="1:5" x14ac:dyDescent="0.25">
      <c r="B27" s="75" t="s">
        <v>166</v>
      </c>
      <c r="C27" s="7"/>
    </row>
    <row r="28" spans="1:5" x14ac:dyDescent="0.25">
      <c r="A28" s="7"/>
      <c r="B28" s="75" t="s">
        <v>168</v>
      </c>
      <c r="C28" s="7"/>
    </row>
    <row r="29" spans="1:5" x14ac:dyDescent="0.25">
      <c r="A29" s="7"/>
      <c r="B29" s="75" t="s">
        <v>169</v>
      </c>
    </row>
    <row r="32" spans="1:5" x14ac:dyDescent="0.25">
      <c r="A32" s="7"/>
    </row>
    <row r="33" spans="1:1" x14ac:dyDescent="0.25">
      <c r="A33" s="7"/>
    </row>
    <row r="34" spans="1:1" x14ac:dyDescent="0.25">
      <c r="A34" s="1"/>
    </row>
    <row r="35" spans="1:1" x14ac:dyDescent="0.25">
      <c r="A35" s="1"/>
    </row>
    <row r="36" spans="1:1" x14ac:dyDescent="0.25">
      <c r="A36" s="7"/>
    </row>
    <row r="37" spans="1:1" x14ac:dyDescent="0.25">
      <c r="A3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Anexa 1D</vt:lpstr>
      <vt:lpstr>Anexa 1C</vt:lpstr>
      <vt:lpstr>Anexa 1B</vt:lpstr>
      <vt:lpstr>Anexa 1A</vt:lpstr>
      <vt:lpstr>Anexa 2</vt:lpstr>
      <vt:lpstr>Anexa 3</vt:lpstr>
      <vt:lpstr>Anexa 3.1</vt:lpstr>
      <vt:lpstr>'Anexa 1B'!Print_Area</vt:lpstr>
      <vt:lpstr>'Anexa 1C'!Print_Area</vt:lpstr>
      <vt:lpstr>'Anexa 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UZD-RADU</dc:creator>
  <cp:lastModifiedBy>SEVEN</cp:lastModifiedBy>
  <cp:lastPrinted>2017-03-09T08:26:38Z</cp:lastPrinted>
  <dcterms:created xsi:type="dcterms:W3CDTF">2016-10-04T11:10:28Z</dcterms:created>
  <dcterms:modified xsi:type="dcterms:W3CDTF">2017-03-09T08:31:10Z</dcterms:modified>
</cp:coreProperties>
</file>