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site DRDP Constanta - NOU\ACHIZITII\Servicii\06.08.2019\Serv de ordine si curatenie\"/>
    </mc:Choice>
  </mc:AlternateContent>
  <xr:revisionPtr revIDLastSave="0" documentId="8_{92DF23B6-D2D1-44E3-AA07-8C025CCD7557}" xr6:coauthVersionLast="43" xr6:coauthVersionMax="43" xr10:uidLastSave="{00000000-0000-0000-0000-000000000000}"/>
  <bookViews>
    <workbookView xWindow="855" yWindow="855" windowWidth="15930" windowHeight="12675" tabRatio="861" activeTab="7" xr2:uid="{00000000-000D-0000-FFFF-FFFF00000000}"/>
  </bookViews>
  <sheets>
    <sheet name="Min" sheetId="15" r:id="rId1"/>
    <sheet name="Max" sheetId="16" r:id="rId2"/>
    <sheet name="Anexa 1D" sheetId="5" r:id="rId3"/>
    <sheet name="Anexa 1C" sheetId="4" r:id="rId4"/>
    <sheet name="Anexa 1B" sheetId="3" r:id="rId5"/>
    <sheet name="Anexa 1A" sheetId="2" r:id="rId6"/>
    <sheet name="Anexa 2" sheetId="1" r:id="rId7"/>
    <sheet name="Anexa 3 desfasurator salariu" sheetId="6" r:id="rId8"/>
    <sheet name="Anexa 3.1 desfasurator gunoi" sheetId="9" r:id="rId9"/>
  </sheets>
  <definedNames>
    <definedName name="_xlnm.Print_Area" localSheetId="5">'Anexa 1A'!$A$1:$V$52</definedName>
    <definedName name="_xlnm.Print_Area" localSheetId="4">'Anexa 1B'!$A$1:$U$43</definedName>
    <definedName name="_xlnm.Print_Area" localSheetId="3">'Anexa 1C'!$A$1:$Y$37</definedName>
    <definedName name="_xlnm.Print_Area" localSheetId="2">'Anexa 1D'!$A$1:$U$32</definedName>
    <definedName name="_xlnm.Print_Area" localSheetId="6">'Anexa 2'!$A$1:$M$30</definedName>
    <definedName name="_xlnm.Print_Area" localSheetId="7">'Anexa 3 desfasurator salariu'!$A$1:$F$34</definedName>
    <definedName name="_xlnm.Print_Area" localSheetId="8">'Anexa 3.1 desfasurator gunoi'!$A$1:$H$39</definedName>
    <definedName name="_xlnm.Print_Area" localSheetId="1">Max!$A$1:$N$30</definedName>
    <definedName name="_xlnm.Print_Area" localSheetId="0">Min!$A$1:$N$30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2" i="16" l="1"/>
  <c r="N22" i="15" l="1"/>
  <c r="E15" i="6"/>
  <c r="E16" i="6"/>
  <c r="E17" i="6" l="1"/>
  <c r="R37" i="3"/>
  <c r="Q37" i="3"/>
  <c r="L37" i="3"/>
  <c r="K37" i="3"/>
  <c r="I37" i="3"/>
  <c r="H37" i="3"/>
  <c r="H36" i="3"/>
  <c r="I36" i="3"/>
  <c r="K36" i="3"/>
  <c r="L36" i="3"/>
  <c r="Q36" i="3"/>
  <c r="R36" i="3"/>
  <c r="H35" i="3"/>
  <c r="I35" i="3"/>
  <c r="K35" i="3"/>
  <c r="L35" i="3"/>
  <c r="Q35" i="3"/>
  <c r="R35" i="3"/>
  <c r="H34" i="3"/>
  <c r="I34" i="3"/>
  <c r="K34" i="3"/>
  <c r="L34" i="3"/>
  <c r="Q34" i="3"/>
  <c r="R34" i="3"/>
  <c r="H33" i="3"/>
  <c r="I33" i="3"/>
  <c r="K33" i="3"/>
  <c r="L33" i="3"/>
  <c r="Q33" i="3"/>
  <c r="R33" i="3"/>
  <c r="T17" i="2" l="1"/>
  <c r="S22" i="5"/>
  <c r="S20" i="5"/>
  <c r="S42" i="2"/>
  <c r="S43" i="2"/>
  <c r="S44" i="2"/>
  <c r="R42" i="2"/>
  <c r="R43" i="2"/>
  <c r="R44" i="2"/>
  <c r="P42" i="2"/>
  <c r="P43" i="2"/>
  <c r="P44" i="2"/>
  <c r="O42" i="2"/>
  <c r="O43" i="2"/>
  <c r="O44" i="2"/>
  <c r="M42" i="2"/>
  <c r="M43" i="2"/>
  <c r="M44" i="2"/>
  <c r="L42" i="2"/>
  <c r="L43" i="2"/>
  <c r="L44" i="2"/>
  <c r="J42" i="2"/>
  <c r="J43" i="2"/>
  <c r="J44" i="2"/>
  <c r="V44" i="2" s="1"/>
  <c r="I42" i="2"/>
  <c r="U42" i="2" s="1"/>
  <c r="I43" i="2"/>
  <c r="I44" i="2"/>
  <c r="U44" i="2" s="1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D45" i="2"/>
  <c r="V43" i="2" l="1"/>
  <c r="U43" i="2"/>
  <c r="V42" i="2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S31" i="3" s="1"/>
  <c r="M32" i="3"/>
  <c r="S32" i="3" s="1"/>
  <c r="M33" i="3"/>
  <c r="M34" i="3"/>
  <c r="M35" i="3"/>
  <c r="M36" i="3"/>
  <c r="M37" i="3"/>
  <c r="N35" i="3" l="1"/>
  <c r="T35" i="3" s="1"/>
  <c r="O35" i="3"/>
  <c r="U35" i="3" s="1"/>
  <c r="S35" i="3"/>
  <c r="S36" i="3"/>
  <c r="N36" i="3"/>
  <c r="T36" i="3" s="1"/>
  <c r="O36" i="3"/>
  <c r="U36" i="3" s="1"/>
  <c r="O34" i="3"/>
  <c r="U34" i="3" s="1"/>
  <c r="N34" i="3"/>
  <c r="T34" i="3" s="1"/>
  <c r="S34" i="3"/>
  <c r="O37" i="3"/>
  <c r="S37" i="3"/>
  <c r="N37" i="3"/>
  <c r="T37" i="3" s="1"/>
  <c r="O33" i="3"/>
  <c r="U33" i="3" s="1"/>
  <c r="N33" i="3"/>
  <c r="T33" i="3" s="1"/>
  <c r="S33" i="3"/>
  <c r="U37" i="3" l="1"/>
  <c r="R17" i="3" l="1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16" i="3"/>
  <c r="L21" i="3"/>
  <c r="L22" i="3"/>
  <c r="L23" i="3"/>
  <c r="L24" i="3"/>
  <c r="L25" i="3"/>
  <c r="L26" i="3"/>
  <c r="L27" i="3"/>
  <c r="L28" i="3"/>
  <c r="L29" i="3"/>
  <c r="L30" i="3"/>
  <c r="L31" i="3"/>
  <c r="L32" i="3"/>
  <c r="K21" i="3"/>
  <c r="K22" i="3"/>
  <c r="K23" i="3"/>
  <c r="K24" i="3"/>
  <c r="K25" i="3"/>
  <c r="K26" i="3"/>
  <c r="K27" i="3"/>
  <c r="K28" i="3"/>
  <c r="K29" i="3"/>
  <c r="K30" i="3"/>
  <c r="K31" i="3"/>
  <c r="K32" i="3"/>
  <c r="H23" i="3"/>
  <c r="H24" i="3"/>
  <c r="H25" i="3"/>
  <c r="H26" i="3"/>
  <c r="H27" i="3"/>
  <c r="H28" i="3"/>
  <c r="H29" i="3"/>
  <c r="H30" i="3"/>
  <c r="H31" i="3"/>
  <c r="H32" i="3"/>
  <c r="I23" i="3"/>
  <c r="I24" i="3"/>
  <c r="I25" i="3"/>
  <c r="I26" i="3"/>
  <c r="I27" i="3"/>
  <c r="I28" i="3"/>
  <c r="I29" i="3"/>
  <c r="I30" i="3"/>
  <c r="I31" i="3"/>
  <c r="I32" i="3"/>
  <c r="O32" i="3"/>
  <c r="R38" i="3" l="1"/>
  <c r="Q38" i="3"/>
  <c r="N32" i="3"/>
  <c r="T32" i="3" s="1"/>
  <c r="U32" i="3"/>
  <c r="H22" i="3"/>
  <c r="H21" i="3"/>
  <c r="H20" i="3"/>
  <c r="H19" i="3"/>
  <c r="H18" i="3"/>
  <c r="H17" i="3"/>
  <c r="H16" i="3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H38" i="3" l="1"/>
  <c r="N31" i="4"/>
  <c r="M31" i="4"/>
  <c r="J31" i="4"/>
  <c r="I31" i="4"/>
  <c r="I20" i="3"/>
  <c r="I21" i="3"/>
  <c r="I18" i="3"/>
  <c r="I22" i="3"/>
  <c r="I19" i="3"/>
  <c r="I17" i="3"/>
  <c r="I16" i="3"/>
  <c r="I38" i="3" l="1"/>
  <c r="P41" i="2" l="1"/>
  <c r="O40" i="2"/>
  <c r="S39" i="2"/>
  <c r="R38" i="2"/>
  <c r="P37" i="2"/>
  <c r="O36" i="2"/>
  <c r="S35" i="2"/>
  <c r="R34" i="2"/>
  <c r="P33" i="2"/>
  <c r="O32" i="2"/>
  <c r="S31" i="2"/>
  <c r="R30" i="2"/>
  <c r="P29" i="2"/>
  <c r="O28" i="2"/>
  <c r="S27" i="2"/>
  <c r="R26" i="2"/>
  <c r="P25" i="2"/>
  <c r="O24" i="2"/>
  <c r="S23" i="2"/>
  <c r="R22" i="2"/>
  <c r="P21" i="2"/>
  <c r="O20" i="2"/>
  <c r="S19" i="2"/>
  <c r="R18" i="2"/>
  <c r="J18" i="1"/>
  <c r="I18" i="1"/>
  <c r="M16" i="3"/>
  <c r="S16" i="3" s="1"/>
  <c r="M17" i="3"/>
  <c r="S17" i="3" s="1"/>
  <c r="M18" i="3"/>
  <c r="R17" i="2" l="1"/>
  <c r="I17" i="2"/>
  <c r="J17" i="2"/>
  <c r="O22" i="2"/>
  <c r="P36" i="2"/>
  <c r="P20" i="2"/>
  <c r="R29" i="2"/>
  <c r="S33" i="2"/>
  <c r="O17" i="2"/>
  <c r="R25" i="2"/>
  <c r="S30" i="2"/>
  <c r="O38" i="2"/>
  <c r="S41" i="2"/>
  <c r="S25" i="2"/>
  <c r="O26" i="2"/>
  <c r="R41" i="2"/>
  <c r="S38" i="2"/>
  <c r="S22" i="2"/>
  <c r="O34" i="2"/>
  <c r="O18" i="2"/>
  <c r="P28" i="2"/>
  <c r="R37" i="2"/>
  <c r="R21" i="2"/>
  <c r="S37" i="2"/>
  <c r="S29" i="2"/>
  <c r="S21" i="2"/>
  <c r="P32" i="2"/>
  <c r="M17" i="2"/>
  <c r="O30" i="2"/>
  <c r="P40" i="2"/>
  <c r="P24" i="2"/>
  <c r="R33" i="2"/>
  <c r="S17" i="2"/>
  <c r="S34" i="2"/>
  <c r="S26" i="2"/>
  <c r="S18" i="2"/>
  <c r="O35" i="2"/>
  <c r="O27" i="2"/>
  <c r="O19" i="2"/>
  <c r="P39" i="2"/>
  <c r="P31" i="2"/>
  <c r="P23" i="2"/>
  <c r="R40" i="2"/>
  <c r="R32" i="2"/>
  <c r="R24" i="2"/>
  <c r="O41" i="2"/>
  <c r="O37" i="2"/>
  <c r="O33" i="2"/>
  <c r="O29" i="2"/>
  <c r="O25" i="2"/>
  <c r="O21" i="2"/>
  <c r="P17" i="2"/>
  <c r="P38" i="2"/>
  <c r="P34" i="2"/>
  <c r="P30" i="2"/>
  <c r="P26" i="2"/>
  <c r="P22" i="2"/>
  <c r="P18" i="2"/>
  <c r="R39" i="2"/>
  <c r="R35" i="2"/>
  <c r="R31" i="2"/>
  <c r="R27" i="2"/>
  <c r="R23" i="2"/>
  <c r="R19" i="2"/>
  <c r="S40" i="2"/>
  <c r="S36" i="2"/>
  <c r="S32" i="2"/>
  <c r="S28" i="2"/>
  <c r="S24" i="2"/>
  <c r="S20" i="2"/>
  <c r="O39" i="2"/>
  <c r="O31" i="2"/>
  <c r="O23" i="2"/>
  <c r="P35" i="2"/>
  <c r="P27" i="2"/>
  <c r="P19" i="2"/>
  <c r="R36" i="2"/>
  <c r="R28" i="2"/>
  <c r="R20" i="2"/>
  <c r="O29" i="3"/>
  <c r="U29" i="3" s="1"/>
  <c r="N29" i="3"/>
  <c r="T29" i="3" s="1"/>
  <c r="O27" i="3"/>
  <c r="U27" i="3" s="1"/>
  <c r="N27" i="3"/>
  <c r="T27" i="3" s="1"/>
  <c r="O23" i="3"/>
  <c r="U23" i="3" s="1"/>
  <c r="N23" i="3"/>
  <c r="T23" i="3" s="1"/>
  <c r="O21" i="3"/>
  <c r="U21" i="3" s="1"/>
  <c r="N21" i="3"/>
  <c r="S29" i="3"/>
  <c r="S23" i="3"/>
  <c r="S21" i="3"/>
  <c r="N28" i="3"/>
  <c r="T28" i="3" s="1"/>
  <c r="O28" i="3"/>
  <c r="U28" i="3" s="1"/>
  <c r="N26" i="3"/>
  <c r="T26" i="3" s="1"/>
  <c r="O26" i="3"/>
  <c r="U26" i="3" s="1"/>
  <c r="O20" i="3"/>
  <c r="N20" i="3"/>
  <c r="S28" i="3"/>
  <c r="S20" i="3"/>
  <c r="O31" i="3"/>
  <c r="U31" i="3" s="1"/>
  <c r="N31" i="3"/>
  <c r="T31" i="3" s="1"/>
  <c r="S25" i="3"/>
  <c r="O25" i="3"/>
  <c r="U25" i="3" s="1"/>
  <c r="N25" i="3"/>
  <c r="T25" i="3" s="1"/>
  <c r="S19" i="3"/>
  <c r="O19" i="3"/>
  <c r="N19" i="3"/>
  <c r="S27" i="3"/>
  <c r="S30" i="3"/>
  <c r="O30" i="3"/>
  <c r="U30" i="3" s="1"/>
  <c r="N30" i="3"/>
  <c r="S24" i="3"/>
  <c r="O24" i="3"/>
  <c r="U24" i="3" s="1"/>
  <c r="N24" i="3"/>
  <c r="T24" i="3" s="1"/>
  <c r="S22" i="3"/>
  <c r="O22" i="3"/>
  <c r="U22" i="3" s="1"/>
  <c r="N22" i="3"/>
  <c r="T22" i="3" s="1"/>
  <c r="S18" i="3"/>
  <c r="O18" i="3"/>
  <c r="N18" i="3"/>
  <c r="S26" i="3"/>
  <c r="O17" i="3"/>
  <c r="N17" i="3"/>
  <c r="O16" i="3"/>
  <c r="N16" i="3"/>
  <c r="E18" i="6"/>
  <c r="P45" i="2" l="1"/>
  <c r="S45" i="2"/>
  <c r="J17" i="1" s="1"/>
  <c r="O45" i="2"/>
  <c r="R45" i="2"/>
  <c r="I17" i="1" s="1"/>
  <c r="O38" i="3"/>
  <c r="T30" i="3"/>
  <c r="N38" i="3"/>
  <c r="G17" i="1"/>
  <c r="H17" i="1"/>
  <c r="E19" i="6"/>
  <c r="E20" i="6" l="1"/>
  <c r="E21" i="6" s="1"/>
  <c r="E22" i="6" l="1"/>
  <c r="E23" i="6" s="1"/>
  <c r="E24" i="6" s="1"/>
  <c r="O17" i="4" l="1"/>
  <c r="S17" i="4" s="1"/>
  <c r="P17" i="4"/>
  <c r="T17" i="4" s="1"/>
  <c r="O18" i="4"/>
  <c r="P18" i="4"/>
  <c r="T18" i="4" s="1"/>
  <c r="O19" i="4"/>
  <c r="P19" i="4"/>
  <c r="T19" i="4" s="1"/>
  <c r="O20" i="4"/>
  <c r="P20" i="4"/>
  <c r="T20" i="4" s="1"/>
  <c r="O21" i="4"/>
  <c r="P21" i="4"/>
  <c r="T21" i="4" s="1"/>
  <c r="O22" i="4"/>
  <c r="P22" i="4"/>
  <c r="T22" i="4" s="1"/>
  <c r="O23" i="4"/>
  <c r="P23" i="4"/>
  <c r="T23" i="4" s="1"/>
  <c r="O24" i="4"/>
  <c r="P24" i="4"/>
  <c r="T24" i="4" s="1"/>
  <c r="O25" i="4"/>
  <c r="P25" i="4"/>
  <c r="T25" i="4" s="1"/>
  <c r="O26" i="4"/>
  <c r="P26" i="4"/>
  <c r="T26" i="4" s="1"/>
  <c r="O27" i="4"/>
  <c r="P27" i="4"/>
  <c r="T27" i="4" s="1"/>
  <c r="O28" i="4"/>
  <c r="P28" i="4"/>
  <c r="T28" i="4" s="1"/>
  <c r="O29" i="4"/>
  <c r="P29" i="4"/>
  <c r="T29" i="4" s="1"/>
  <c r="O30" i="4"/>
  <c r="P30" i="4"/>
  <c r="T30" i="4" s="1"/>
  <c r="S24" i="5"/>
  <c r="S19" i="5"/>
  <c r="S21" i="5"/>
  <c r="S23" i="5"/>
  <c r="S18" i="5"/>
  <c r="S25" i="4" l="1"/>
  <c r="W25" i="4" s="1"/>
  <c r="S24" i="4"/>
  <c r="W24" i="4" s="1"/>
  <c r="S22" i="4"/>
  <c r="W22" i="4" s="1"/>
  <c r="S26" i="4"/>
  <c r="W26" i="4" s="1"/>
  <c r="R30" i="4"/>
  <c r="Q30" i="4"/>
  <c r="S30" i="4"/>
  <c r="W30" i="4" s="1"/>
  <c r="R29" i="4"/>
  <c r="Q29" i="4"/>
  <c r="S29" i="4"/>
  <c r="W29" i="4" s="1"/>
  <c r="Q28" i="4"/>
  <c r="R28" i="4"/>
  <c r="S28" i="4"/>
  <c r="W28" i="4" s="1"/>
  <c r="R27" i="4"/>
  <c r="Q27" i="4"/>
  <c r="S27" i="4"/>
  <c r="W27" i="4" s="1"/>
  <c r="R26" i="4"/>
  <c r="Q26" i="4"/>
  <c r="V25" i="4"/>
  <c r="U25" i="4"/>
  <c r="R25" i="4"/>
  <c r="Y25" i="4" s="1"/>
  <c r="Q25" i="4"/>
  <c r="X25" i="4" s="1"/>
  <c r="U24" i="4"/>
  <c r="V24" i="4"/>
  <c r="Q24" i="4"/>
  <c r="X24" i="4" s="1"/>
  <c r="R24" i="4"/>
  <c r="Y24" i="4" s="1"/>
  <c r="R23" i="4"/>
  <c r="Q23" i="4"/>
  <c r="S23" i="4"/>
  <c r="W23" i="4" s="1"/>
  <c r="U22" i="4"/>
  <c r="V22" i="4"/>
  <c r="R22" i="4"/>
  <c r="Q22" i="4"/>
  <c r="X22" i="4" s="1"/>
  <c r="R21" i="4"/>
  <c r="Q21" i="4"/>
  <c r="S21" i="4"/>
  <c r="W21" i="4" s="1"/>
  <c r="R20" i="4"/>
  <c r="Q20" i="4"/>
  <c r="S20" i="4"/>
  <c r="W20" i="4" s="1"/>
  <c r="R19" i="4"/>
  <c r="Q19" i="4"/>
  <c r="S19" i="4"/>
  <c r="W19" i="4" s="1"/>
  <c r="R18" i="4"/>
  <c r="Q18" i="4"/>
  <c r="S18" i="4"/>
  <c r="W18" i="4" s="1"/>
  <c r="V17" i="4"/>
  <c r="U17" i="4"/>
  <c r="R17" i="4"/>
  <c r="Q17" i="4"/>
  <c r="W17" i="4"/>
  <c r="K23" i="5"/>
  <c r="L23" i="5"/>
  <c r="H23" i="5"/>
  <c r="I23" i="5"/>
  <c r="K22" i="5"/>
  <c r="L22" i="5"/>
  <c r="H22" i="5"/>
  <c r="I22" i="5"/>
  <c r="Y22" i="4" l="1"/>
  <c r="V26" i="4"/>
  <c r="Y26" i="4" s="1"/>
  <c r="U26" i="4"/>
  <c r="X26" i="4"/>
  <c r="U30" i="4"/>
  <c r="V30" i="4"/>
  <c r="Y30" i="4" s="1"/>
  <c r="X30" i="4"/>
  <c r="V29" i="4"/>
  <c r="Y29" i="4" s="1"/>
  <c r="U29" i="4"/>
  <c r="X29" i="4" s="1"/>
  <c r="U28" i="4"/>
  <c r="X28" i="4" s="1"/>
  <c r="V28" i="4"/>
  <c r="Y28" i="4"/>
  <c r="U27" i="4"/>
  <c r="X27" i="4" s="1"/>
  <c r="V27" i="4"/>
  <c r="Y27" i="4" s="1"/>
  <c r="U23" i="4"/>
  <c r="V23" i="4"/>
  <c r="Y23" i="4" s="1"/>
  <c r="X23" i="4"/>
  <c r="V21" i="4"/>
  <c r="U21" i="4"/>
  <c r="X21" i="4" s="1"/>
  <c r="Y21" i="4"/>
  <c r="U20" i="4"/>
  <c r="X20" i="4" s="1"/>
  <c r="V20" i="4"/>
  <c r="Y20" i="4" s="1"/>
  <c r="U19" i="4"/>
  <c r="X19" i="4" s="1"/>
  <c r="V19" i="4"/>
  <c r="U18" i="4"/>
  <c r="V18" i="4"/>
  <c r="X18" i="4"/>
  <c r="Y18" i="4"/>
  <c r="Q31" i="4"/>
  <c r="X17" i="4"/>
  <c r="R31" i="4"/>
  <c r="Y17" i="4"/>
  <c r="O23" i="5"/>
  <c r="R23" i="5" s="1"/>
  <c r="N23" i="5"/>
  <c r="Q23" i="5" s="1"/>
  <c r="O22" i="5"/>
  <c r="N22" i="5"/>
  <c r="V31" i="4" l="1"/>
  <c r="J19" i="1" s="1"/>
  <c r="Y19" i="4"/>
  <c r="U31" i="4"/>
  <c r="I19" i="1" s="1"/>
  <c r="H19" i="1"/>
  <c r="G19" i="1"/>
  <c r="T23" i="5"/>
  <c r="Q22" i="5"/>
  <c r="T22" i="5" s="1"/>
  <c r="U23" i="5"/>
  <c r="R22" i="5"/>
  <c r="U22" i="5" s="1"/>
  <c r="X31" i="4" l="1"/>
  <c r="Y31" i="4"/>
  <c r="K19" i="5"/>
  <c r="L19" i="5"/>
  <c r="K20" i="5"/>
  <c r="L20" i="5"/>
  <c r="K21" i="5"/>
  <c r="L21" i="5"/>
  <c r="K24" i="5"/>
  <c r="L24" i="5"/>
  <c r="L18" i="5"/>
  <c r="K18" i="5"/>
  <c r="H19" i="5"/>
  <c r="I19" i="5"/>
  <c r="H20" i="5"/>
  <c r="I20" i="5"/>
  <c r="H21" i="5"/>
  <c r="I21" i="5"/>
  <c r="H24" i="5"/>
  <c r="I24" i="5"/>
  <c r="I18" i="5"/>
  <c r="H18" i="5"/>
  <c r="H25" i="5" s="1"/>
  <c r="L20" i="3"/>
  <c r="K20" i="3"/>
  <c r="L19" i="3"/>
  <c r="K19" i="3"/>
  <c r="L18" i="3"/>
  <c r="K18" i="3"/>
  <c r="L17" i="3"/>
  <c r="K17" i="3"/>
  <c r="L16" i="3"/>
  <c r="K16" i="3"/>
  <c r="K38" i="3" l="1"/>
  <c r="T38" i="3" s="1"/>
  <c r="L38" i="3"/>
  <c r="U38" i="3" s="1"/>
  <c r="T16" i="3"/>
  <c r="U16" i="3"/>
  <c r="O20" i="5"/>
  <c r="R20" i="5" s="1"/>
  <c r="N24" i="5"/>
  <c r="Q24" i="5" s="1"/>
  <c r="N20" i="5"/>
  <c r="Q20" i="5" s="1"/>
  <c r="O19" i="5"/>
  <c r="R19" i="5" s="1"/>
  <c r="O24" i="5"/>
  <c r="R24" i="5" s="1"/>
  <c r="U24" i="5" s="1"/>
  <c r="N18" i="5"/>
  <c r="O21" i="5"/>
  <c r="R21" i="5" s="1"/>
  <c r="O18" i="5"/>
  <c r="N21" i="5"/>
  <c r="Q21" i="5" s="1"/>
  <c r="N19" i="5"/>
  <c r="Q19" i="5" s="1"/>
  <c r="U19" i="3"/>
  <c r="U18" i="3"/>
  <c r="U17" i="3"/>
  <c r="T20" i="3"/>
  <c r="T18" i="3"/>
  <c r="T17" i="3"/>
  <c r="T21" i="3"/>
  <c r="T19" i="3"/>
  <c r="U20" i="3"/>
  <c r="D19" i="1"/>
  <c r="C20" i="1"/>
  <c r="K25" i="5"/>
  <c r="E20" i="1" s="1"/>
  <c r="L25" i="5"/>
  <c r="F20" i="1" s="1"/>
  <c r="I25" i="5"/>
  <c r="D20" i="1" s="1"/>
  <c r="D18" i="1"/>
  <c r="C18" i="1"/>
  <c r="T19" i="5" l="1"/>
  <c r="U21" i="5"/>
  <c r="U19" i="5"/>
  <c r="U20" i="5"/>
  <c r="T21" i="5"/>
  <c r="Q18" i="5"/>
  <c r="N25" i="5"/>
  <c r="R18" i="5"/>
  <c r="U18" i="5" s="1"/>
  <c r="U25" i="5" s="1"/>
  <c r="O25" i="5"/>
  <c r="T18" i="5"/>
  <c r="T24" i="5"/>
  <c r="T20" i="5"/>
  <c r="E18" i="1"/>
  <c r="H18" i="1"/>
  <c r="G18" i="1"/>
  <c r="F18" i="1"/>
  <c r="F19" i="1"/>
  <c r="K18" i="1" l="1"/>
  <c r="R25" i="5"/>
  <c r="J20" i="1" s="1"/>
  <c r="J21" i="1" s="1"/>
  <c r="J22" i="1" s="1"/>
  <c r="H20" i="1"/>
  <c r="Q25" i="5"/>
  <c r="I20" i="1" s="1"/>
  <c r="I21" i="1" s="1"/>
  <c r="I22" i="1" s="1"/>
  <c r="G20" i="1"/>
  <c r="T25" i="5"/>
  <c r="L18" i="1"/>
  <c r="E19" i="1"/>
  <c r="L19" i="1"/>
  <c r="C19" i="1"/>
  <c r="L20" i="1" l="1"/>
  <c r="K19" i="1"/>
  <c r="K20" i="1"/>
  <c r="H21" i="1"/>
  <c r="H22" i="1" s="1"/>
  <c r="G21" i="1"/>
  <c r="G22" i="1" s="1"/>
  <c r="L19" i="2"/>
  <c r="M23" i="2"/>
  <c r="M27" i="2"/>
  <c r="M31" i="2"/>
  <c r="M35" i="2"/>
  <c r="M39" i="2"/>
  <c r="I24" i="2"/>
  <c r="M28" i="2"/>
  <c r="J32" i="2"/>
  <c r="L36" i="2"/>
  <c r="M40" i="2"/>
  <c r="M21" i="2"/>
  <c r="L25" i="2"/>
  <c r="I29" i="2"/>
  <c r="L33" i="2"/>
  <c r="J37" i="2"/>
  <c r="M41" i="2"/>
  <c r="I18" i="2"/>
  <c r="M22" i="2"/>
  <c r="M26" i="2"/>
  <c r="I30" i="2"/>
  <c r="M34" i="2"/>
  <c r="J38" i="2"/>
  <c r="M38" i="2" l="1"/>
  <c r="V38" i="2" s="1"/>
  <c r="J30" i="2"/>
  <c r="M36" i="2"/>
  <c r="I27" i="2"/>
  <c r="L40" i="2"/>
  <c r="V17" i="2"/>
  <c r="J36" i="2"/>
  <c r="V36" i="2" s="1"/>
  <c r="L26" i="2"/>
  <c r="L27" i="2"/>
  <c r="M19" i="2"/>
  <c r="I38" i="2"/>
  <c r="I36" i="2"/>
  <c r="U36" i="2" s="1"/>
  <c r="L38" i="2"/>
  <c r="J28" i="2"/>
  <c r="V28" i="2" s="1"/>
  <c r="J26" i="2"/>
  <c r="V26" i="2" s="1"/>
  <c r="M18" i="2"/>
  <c r="J40" i="2"/>
  <c r="V40" i="2" s="1"/>
  <c r="L28" i="2"/>
  <c r="I28" i="2"/>
  <c r="J29" i="2"/>
  <c r="L18" i="2"/>
  <c r="U18" i="2" s="1"/>
  <c r="M24" i="2"/>
  <c r="L24" i="2"/>
  <c r="U24" i="2" s="1"/>
  <c r="J27" i="2"/>
  <c r="V27" i="2" s="1"/>
  <c r="J18" i="2"/>
  <c r="I26" i="2"/>
  <c r="J24" i="2"/>
  <c r="I32" i="2"/>
  <c r="L23" i="2"/>
  <c r="I23" i="2"/>
  <c r="U23" i="2" s="1"/>
  <c r="L34" i="2"/>
  <c r="M37" i="2"/>
  <c r="V37" i="2" s="1"/>
  <c r="J35" i="2"/>
  <c r="V35" i="2" s="1"/>
  <c r="J34" i="2"/>
  <c r="V34" i="2" s="1"/>
  <c r="J39" i="2"/>
  <c r="V39" i="2" s="1"/>
  <c r="M30" i="2"/>
  <c r="L30" i="2"/>
  <c r="U30" i="2" s="1"/>
  <c r="I21" i="2"/>
  <c r="I33" i="2"/>
  <c r="U33" i="2" s="1"/>
  <c r="I22" i="2"/>
  <c r="I40" i="2"/>
  <c r="U40" i="2" s="1"/>
  <c r="I34" i="2"/>
  <c r="L32" i="2"/>
  <c r="M32" i="2"/>
  <c r="V32" i="2" s="1"/>
  <c r="I25" i="2"/>
  <c r="U25" i="2" s="1"/>
  <c r="J25" i="2"/>
  <c r="I41" i="2"/>
  <c r="J41" i="2"/>
  <c r="V41" i="2" s="1"/>
  <c r="L37" i="2"/>
  <c r="L21" i="2"/>
  <c r="L35" i="2"/>
  <c r="L22" i="2"/>
  <c r="J33" i="2"/>
  <c r="J23" i="2"/>
  <c r="V23" i="2" s="1"/>
  <c r="I39" i="2"/>
  <c r="J19" i="2"/>
  <c r="I19" i="2"/>
  <c r="U19" i="2" s="1"/>
  <c r="M29" i="2"/>
  <c r="L29" i="2"/>
  <c r="U29" i="2" s="1"/>
  <c r="J31" i="2"/>
  <c r="V31" i="2" s="1"/>
  <c r="I31" i="2"/>
  <c r="I20" i="2"/>
  <c r="J20" i="2"/>
  <c r="M20" i="2"/>
  <c r="L20" i="2"/>
  <c r="L41" i="2"/>
  <c r="M25" i="2"/>
  <c r="I37" i="2"/>
  <c r="J21" i="2"/>
  <c r="V21" i="2" s="1"/>
  <c r="M33" i="2"/>
  <c r="I35" i="2"/>
  <c r="U35" i="2" s="1"/>
  <c r="L39" i="2"/>
  <c r="L31" i="2"/>
  <c r="J22" i="2"/>
  <c r="V22" i="2" s="1"/>
  <c r="L17" i="2"/>
  <c r="V24" i="2" l="1"/>
  <c r="U41" i="2"/>
  <c r="U28" i="2"/>
  <c r="U38" i="2"/>
  <c r="U20" i="2"/>
  <c r="U17" i="2"/>
  <c r="L45" i="2"/>
  <c r="J45" i="2"/>
  <c r="D17" i="1" s="1"/>
  <c r="U37" i="2"/>
  <c r="V19" i="2"/>
  <c r="U32" i="2"/>
  <c r="V29" i="2"/>
  <c r="M45" i="2"/>
  <c r="F17" i="1" s="1"/>
  <c r="U27" i="2"/>
  <c r="I45" i="2"/>
  <c r="C17" i="1" s="1"/>
  <c r="V20" i="2"/>
  <c r="U39" i="2"/>
  <c r="V25" i="2"/>
  <c r="U34" i="2"/>
  <c r="U21" i="2"/>
  <c r="U26" i="2"/>
  <c r="V30" i="2"/>
  <c r="U22" i="2"/>
  <c r="U31" i="2"/>
  <c r="V33" i="2"/>
  <c r="V18" i="2"/>
  <c r="E17" i="1"/>
  <c r="V45" i="2" l="1"/>
  <c r="K17" i="1"/>
  <c r="K21" i="1" s="1"/>
  <c r="K22" i="1" s="1"/>
  <c r="C21" i="1"/>
  <c r="C22" i="1" s="1"/>
  <c r="U45" i="2"/>
  <c r="L17" i="1"/>
  <c r="L21" i="1" s="1"/>
  <c r="L22" i="1" s="1"/>
  <c r="D21" i="1"/>
  <c r="D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<sst xmlns="http://schemas.openxmlformats.org/spreadsheetml/2006/main" count="446" uniqueCount="209">
  <si>
    <t>Nr. crt.</t>
  </si>
  <si>
    <t xml:space="preserve">Anexa nr. </t>
  </si>
  <si>
    <t>Valoare (lei fara TVA)</t>
  </si>
  <si>
    <t>min</t>
  </si>
  <si>
    <t>max</t>
  </si>
  <si>
    <t>Cheltuieli personal muncitor</t>
  </si>
  <si>
    <t>Inlocuire echipamente si ustensile deteriorate</t>
  </si>
  <si>
    <t>Aprovizionare cu materiale consumabile</t>
  </si>
  <si>
    <t>Servicii de mentenanta curenta la instalatiile spatiilor de servicii</t>
  </si>
  <si>
    <t>Total</t>
  </si>
  <si>
    <t>Anexa nr. 2</t>
  </si>
  <si>
    <t>Anexa 1A</t>
  </si>
  <si>
    <t>Ore/zi</t>
  </si>
  <si>
    <t>Tarif orar lei/ora</t>
  </si>
  <si>
    <t>nr. zile</t>
  </si>
  <si>
    <t>7=3x5x6</t>
  </si>
  <si>
    <t>8=4x5x6</t>
  </si>
  <si>
    <t>10=3x5x9</t>
  </si>
  <si>
    <t>11=4x5x9</t>
  </si>
  <si>
    <t>A2 km 66+800 C1</t>
  </si>
  <si>
    <t>A2 km 66+800 C2</t>
  </si>
  <si>
    <t>A2 km 73+950 C1</t>
  </si>
  <si>
    <t>A2 km 73+950 C2</t>
  </si>
  <si>
    <t>A2 km 88+300 C1</t>
  </si>
  <si>
    <t>A2 km 88+300 C2</t>
  </si>
  <si>
    <t>A2 km 98+900 C1</t>
  </si>
  <si>
    <t>A2 km 98+900 C2</t>
  </si>
  <si>
    <t>A2 km 111+770 C1</t>
  </si>
  <si>
    <t>A2 km 111+770 C2</t>
  </si>
  <si>
    <t>A2 km 120+085 C1</t>
  </si>
  <si>
    <t>A2 km 120+085 C2</t>
  </si>
  <si>
    <t>A2 km 131+585 C1</t>
  </si>
  <si>
    <t>A2 km 131+585 C2</t>
  </si>
  <si>
    <t>A2 km 139+830 C1</t>
  </si>
  <si>
    <t>A2 km 139+830 C2</t>
  </si>
  <si>
    <t>A2 km 196+440 C2</t>
  </si>
  <si>
    <t>A2 km 196+940 C1</t>
  </si>
  <si>
    <t>A2 km 205+900 C2</t>
  </si>
  <si>
    <t>A2 km 206+300 C1</t>
  </si>
  <si>
    <t>A2 km 167+200 C1</t>
  </si>
  <si>
    <t>A2 km 167+000 C2</t>
  </si>
  <si>
    <t>Anexa 1B</t>
  </si>
  <si>
    <t>Denumire produs</t>
  </si>
  <si>
    <t>U.M.</t>
  </si>
  <si>
    <t>Cantitati servicii/an/spatiu</t>
  </si>
  <si>
    <t>min.</t>
  </si>
  <si>
    <t>max.</t>
  </si>
  <si>
    <t>Tarif lei/UM</t>
  </si>
  <si>
    <t>nr. spatii</t>
  </si>
  <si>
    <t>TOTAL</t>
  </si>
  <si>
    <t>Perie din plastic cu suport pentru vas WC</t>
  </si>
  <si>
    <t>Europubela 240 l, din polietilena si rotile din cauciuc dens</t>
  </si>
  <si>
    <t>Ventilator aerisire baie</t>
  </si>
  <si>
    <t>Programator iluminat exterior</t>
  </si>
  <si>
    <t>Pisoar barbati</t>
  </si>
  <si>
    <t>Senzori de iluminat interior</t>
  </si>
  <si>
    <t>Hidrofor 1300w</t>
  </si>
  <si>
    <t>Buc.</t>
  </si>
  <si>
    <t>7 = 3x5x6</t>
  </si>
  <si>
    <t>8 = 4x5x6</t>
  </si>
  <si>
    <t>10 = 3x5x9</t>
  </si>
  <si>
    <t>11 = 4x5x9</t>
  </si>
  <si>
    <t>Anexa 1C</t>
  </si>
  <si>
    <t>nr. luni</t>
  </si>
  <si>
    <t>8 = 3x5x6x7</t>
  </si>
  <si>
    <t>9 = 4x5x6x7</t>
  </si>
  <si>
    <t>12 = 3x5x10x11</t>
  </si>
  <si>
    <t>13 = 4x5x10x11</t>
  </si>
  <si>
    <t>Detartrant</t>
  </si>
  <si>
    <t>Solutie curatat ferestre si usi</t>
  </si>
  <si>
    <t>Praf de curatat 500 g</t>
  </si>
  <si>
    <t xml:space="preserve">Buc. </t>
  </si>
  <si>
    <t>Pachet</t>
  </si>
  <si>
    <t>Rola</t>
  </si>
  <si>
    <t>Litri</t>
  </si>
  <si>
    <t xml:space="preserve">Litri </t>
  </si>
  <si>
    <t>Anexa 1D</t>
  </si>
  <si>
    <t>Demontare si inlocuire filtre apa</t>
  </si>
  <si>
    <t>An 1</t>
  </si>
  <si>
    <t>An 2</t>
  </si>
  <si>
    <t xml:space="preserve"> Total (lei fara TVA)</t>
  </si>
  <si>
    <t>buc</t>
  </si>
  <si>
    <t>Denumire</t>
  </si>
  <si>
    <t>Valoare (lei)</t>
  </si>
  <si>
    <t>Total salariu brut</t>
  </si>
  <si>
    <t>Total cheltuieli directe</t>
  </si>
  <si>
    <t>Cheltuieli indirecte</t>
  </si>
  <si>
    <t>Profit</t>
  </si>
  <si>
    <t>Total cu TVA</t>
  </si>
  <si>
    <t>litru</t>
  </si>
  <si>
    <t>Sapun lichid (maxim 1 parcare x30 zile x 0.75 l/zi)</t>
  </si>
  <si>
    <t>Saci cos de gunoi 35 l
 (1 parcare x 30 zile x 7 buc/parcare x 2 ori/zi)</t>
  </si>
  <si>
    <t>Saci polietilena 240 l de 0.04 mm grosime 
 (1 parcare x 30 zile x 1 buc/parcare x 2 ori /zi)</t>
  </si>
  <si>
    <t>Golire si spalare rezervoare de acumulare + verificare electropompe apa/hidrofor</t>
  </si>
  <si>
    <t>Demontare pompe submersibile, deznisipare, remontare pompe</t>
  </si>
  <si>
    <t>Deratizare cladire spatii de servicii (200 mp/spatiu)</t>
  </si>
  <si>
    <t xml:space="preserve">Vas de expansiune de 50 l </t>
  </si>
  <si>
    <t>Vidanjare fosa septica in totalitate 
( min 1 data pe luna, maxim 4 ori pe luna)</t>
  </si>
  <si>
    <t>Solutie curatat gresie si faianta 1 l (se vor utiliza solutii ecologice, care nu ataca bacteriile din fose septice)</t>
  </si>
  <si>
    <t xml:space="preserve">Pastile dedurizare </t>
  </si>
  <si>
    <t>kg</t>
  </si>
  <si>
    <t>Tratament fose septice</t>
  </si>
  <si>
    <t>Rezerve odorizant incaperi 
(1 parcare x 2 camere x 1 buc/luna)</t>
  </si>
  <si>
    <t>Localizare spatiu de servicii si CIC</t>
  </si>
  <si>
    <t>A2 km 105+500 C2-CIC</t>
  </si>
  <si>
    <t>A2 km 143+000 C2 -CIC</t>
  </si>
  <si>
    <t>A2 km 193+000 C1-CIC</t>
  </si>
  <si>
    <t>Anexa 3</t>
  </si>
  <si>
    <t>tone</t>
  </si>
  <si>
    <t>Tarif servicii colectare</t>
  </si>
  <si>
    <t>Tarif depozitare</t>
  </si>
  <si>
    <t>Tarife componente</t>
  </si>
  <si>
    <t>Preturi unitare 
(lei/mc)</t>
  </si>
  <si>
    <t>Echivalare volum - masa</t>
  </si>
  <si>
    <t>Preturi unitare 
(lei/to)</t>
  </si>
  <si>
    <t>1 mc = 0.8 tone</t>
  </si>
  <si>
    <t>1 mc = 0.5 tone</t>
  </si>
  <si>
    <t>Anexa 3.1</t>
  </si>
  <si>
    <t>Ridicarea si transportul gunoiului menajer din spatiile de servicii</t>
  </si>
  <si>
    <t>Ridicarea si transportul resturilor biodegradabile rezultate in urma activitatii de cosire din spatiile de servicii</t>
  </si>
  <si>
    <t>Transport la 100 km</t>
  </si>
  <si>
    <t xml:space="preserve">Spor ore sarbatori legale si zile libere (14 zile/an) </t>
  </si>
  <si>
    <t>Total tarif orar personal muncitor</t>
  </si>
  <si>
    <t>An 3</t>
  </si>
  <si>
    <t>An 4</t>
  </si>
  <si>
    <t>An 1 + An 2 +An 3 + An 4</t>
  </si>
  <si>
    <t>4 Ani</t>
  </si>
  <si>
    <t>Contributii angajator</t>
  </si>
  <si>
    <t>13 = 3x5x12</t>
  </si>
  <si>
    <t>14 = 4x5x12</t>
  </si>
  <si>
    <t>16 = 3x5x15</t>
  </si>
  <si>
    <t>17 = 4x5x15</t>
  </si>
  <si>
    <t>18 = 6+9+12+15</t>
  </si>
  <si>
    <t>19 = 7+10+13+16</t>
  </si>
  <si>
    <t>20 = 8+11+14+17</t>
  </si>
  <si>
    <t>16 = 3x5x14x15</t>
  </si>
  <si>
    <t>17 = 4x5x14x15</t>
  </si>
  <si>
    <t>20 = 3x5x18x19</t>
  </si>
  <si>
    <t>21 = 4x5x18x19</t>
  </si>
  <si>
    <t>22 = 6+10+14+18</t>
  </si>
  <si>
    <t>23 = 8+12+16+20</t>
  </si>
  <si>
    <t xml:space="preserve"> 26= 9+13+17+21</t>
  </si>
  <si>
    <t>An 1+An 2+An 3+An 4</t>
  </si>
  <si>
    <t>13=3x5x12</t>
  </si>
  <si>
    <t>14=4x5x12</t>
  </si>
  <si>
    <t>16=3x5x15</t>
  </si>
  <si>
    <t>17=4x5x15</t>
  </si>
  <si>
    <t>10=2+4+6+8</t>
  </si>
  <si>
    <t>11=3+5+7+9</t>
  </si>
  <si>
    <t>Becuri cu led 12W</t>
  </si>
  <si>
    <t>Hartie igienica in 2 straturi min 
(1 parcare x 7 cabine x 2 role/ zi/cabina x 30 zile)</t>
  </si>
  <si>
    <t>Prosop hartie pliate "Z" ambalate in pachete de 250 servetele/pachet (dimensiuni 21.5x25 cm/servetel)                           (min 1 pachet/zi x 30 zile)</t>
  </si>
  <si>
    <t>Odorizant WC  (min 40 g)
 (maxim 1 parcare x 8 wc-uri x 4 buc/luna)</t>
  </si>
  <si>
    <t>Broaste usi complete (broasca, silduri, manere, cheie)</t>
  </si>
  <si>
    <t xml:space="preserve">Dozator sapun lichid 1000 ml cu vizor nivel si cu prindere antifurt, antivandalism,  din inox satinat </t>
  </si>
  <si>
    <t>Distribuitor hartie igienica, cu vizor nivel, antivandalism, cu prindere antifurt, din inox satinat</t>
  </si>
  <si>
    <t xml:space="preserve">Distribuitor prosop hartie tip Z pliata, antivandalism, din inox satinat, cu prindere antifurt </t>
  </si>
  <si>
    <t>Agatator cuier</t>
  </si>
  <si>
    <t>Cos de gunoi plastic cu capac batant de cap ~ 12 litri</t>
  </si>
  <si>
    <t>Uscator electric maini ( 2300 W)</t>
  </si>
  <si>
    <t>Sifoane scurgere cu ventil</t>
  </si>
  <si>
    <t xml:space="preserve">Oglinda </t>
  </si>
  <si>
    <t>Etajera</t>
  </si>
  <si>
    <t>A4 km 5+500 C1-CIC</t>
  </si>
  <si>
    <t>A4 km 4+000 C1</t>
  </si>
  <si>
    <t>A4 km 4+000 C2</t>
  </si>
  <si>
    <t>Centralizator financiar servicii de ordine si curatenie in spatiile de servicii si CIC-urile de pe Autostrada  A2 și A4 , pe o perioada de 4 ani</t>
  </si>
  <si>
    <t>An 1 + An 2 + An 3 + An 4</t>
  </si>
  <si>
    <t>Panou LED 50W 60X60cm pentru tavan casetat (lumina rece)</t>
  </si>
  <si>
    <t>Corp iluminat LED, 18W, IP40, Lungime 600 (lumina rece)</t>
  </si>
  <si>
    <t>Corp de iluminat fluorescent LED 18W,T8, 2xG13, IP65 (lumina rece)</t>
  </si>
  <si>
    <t>Tub fluorescent led 18 W, T8, 120 cm (lumina rece)</t>
  </si>
  <si>
    <t xml:space="preserve"> Servicii de mentenanță pentru instalațiile spațiilor de servicii și CIC-urile de pe A2 și A4 pe o perioadă de 4 ani</t>
  </si>
  <si>
    <t>Echipamente, obiecte sanitare si electrice care trebuie inlocuite ca urmare a uzurii sau deteriorari in spatiile de servicii si CIC-urile de pe Autostrada A2 și A4 pe o perioada de 4 ani</t>
  </si>
  <si>
    <t>Cheltuieli personal muncitor pentru spatiile de servicii si CIC-urile de pe Autostrada A2 și A4 pe o perioada de 4 ani</t>
  </si>
  <si>
    <t>Ridicare deseuri menajere</t>
  </si>
  <si>
    <t>Ridicare deseuri biodegradabile</t>
  </si>
  <si>
    <t>VALOAREA CELUI MAI MIC CONTRACT SUBSECVENT</t>
  </si>
  <si>
    <t>Servicii de ordine si curatenie in spatiile de servicii si CIC-urile de pe Autostrada  A2 și A4 , pe o perioada de 4 ani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</si>
  <si>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</si>
  <si>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</si>
  <si>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</si>
  <si>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</si>
  <si>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</si>
  <si>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</si>
  <si>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</si>
  <si>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</si>
  <si>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</si>
  <si>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</si>
  <si>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</si>
  <si>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</si>
  <si>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Minim</t>
  </si>
  <si>
    <t>TOTAL VALOARE - MINIMĂ CONTRACT  SUBSECVENT- 12 LUNI ( Lei fara TVA )</t>
  </si>
  <si>
    <t>Total fara TVA</t>
  </si>
  <si>
    <t>Anexa nr. 2.1</t>
  </si>
  <si>
    <t>Anexa nr. 2.2</t>
  </si>
  <si>
    <t>VALOAREA CELUI MAI MARE CONTRACT SUBSECVENT</t>
  </si>
  <si>
    <t>Maxim</t>
  </si>
  <si>
    <t xml:space="preserve">  CENTRALIZATOR PROPUNERE FINANCIARA</t>
  </si>
  <si>
    <t xml:space="preserve">   </t>
  </si>
  <si>
    <t>Materialele consumabile necesare desfășurării activității în spațiile de servicii și CIC-urile de pe A2 și A4 pe o perioadă de 4 ani</t>
  </si>
  <si>
    <t>CENTRALIZATOR PROPUNERE FINANCIARA</t>
  </si>
  <si>
    <t xml:space="preserve">   CENTRALIZATOR PROPUNERE FINANCIARA</t>
  </si>
  <si>
    <t xml:space="preserve">Tarif orar </t>
  </si>
  <si>
    <t>Salariul _________ lei pe luna/ 167.333 ore pe luna = _____ lei/ora</t>
  </si>
  <si>
    <t xml:space="preserve">Spor ore de noapte </t>
  </si>
  <si>
    <t xml:space="preserve">Indemnizatie concediu de odihna -20 zile CO/an </t>
  </si>
  <si>
    <t xml:space="preserve">Spor ore de sambata si duminica (din 365 zile, zilele de sambata si duminica, reprezinta ~ 105 zile, adica 8.75 zile/luna) 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</si>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</sst>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0_);\(0\)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9" fontId="4" fillId="0" borderId="1" xfId="0" applyNumberFormat="1" applyFont="1" applyBorder="1"/>
    <xf numFmtId="2" fontId="5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43" fontId="1" fillId="0" borderId="1" xfId="1" applyFont="1" applyBorder="1"/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7" fillId="0" borderId="0" xfId="2"/>
    <xf numFmtId="43" fontId="1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" fontId="1" fillId="0" borderId="0" xfId="0" applyNumberFormat="1" applyFont="1"/>
    <xf numFmtId="2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2" fontId="4" fillId="0" borderId="1" xfId="0" applyNumberFormat="1" applyFont="1" applyBorder="1"/>
    <xf numFmtId="4" fontId="1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3" fontId="1" fillId="0" borderId="0" xfId="0" applyNumberFormat="1" applyFont="1" applyAlignment="1">
      <alignment horizontal="center" vertical="center"/>
    </xf>
    <xf numFmtId="37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1" fillId="0" borderId="9" xfId="0" applyNumberFormat="1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2000000}"/>
    <cellStyle name="Virgulă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E65"/>
  <sheetViews>
    <sheetView view="pageBreakPreview" topLeftCell="A6" zoomScale="110" zoomScaleNormal="100" zoomScaleSheetLayoutView="110" workbookViewId="0">
      <selection activeCell="L17" sqref="L17:N21"/>
    </sheetView>
  </sheetViews>
  <sheetFormatPr defaultRowHeight="15" x14ac:dyDescent="0.25"/>
  <cols>
    <col min="1" max="1" width="6.5703125" style="1" customWidth="1"/>
    <col min="2" max="2" width="51" style="1" customWidth="1"/>
    <col min="3" max="10" width="10.42578125" style="1" customWidth="1"/>
    <col min="11" max="11" width="13.28515625" style="1" customWidth="1"/>
    <col min="12" max="12" width="12.85546875" style="1" customWidth="1"/>
    <col min="13" max="13" width="11.28515625" style="1" customWidth="1"/>
    <col min="14" max="14" width="13" style="1" customWidth="1"/>
    <col min="15" max="15" width="12.42578125" style="1" bestFit="1" customWidth="1"/>
    <col min="16" max="16" width="9.140625" style="1"/>
    <col min="17" max="17" width="12.42578125" style="1" bestFit="1" customWidth="1"/>
    <col min="18" max="160" width="9.140625" style="1"/>
  </cols>
  <sheetData>
    <row r="1" spans="1:161" ht="15.75" x14ac:dyDescent="0.25">
      <c r="A1" s="14"/>
      <c r="B1" s="13"/>
      <c r="C1" s="13"/>
      <c r="D1" s="13"/>
      <c r="K1" s="11"/>
    </row>
    <row r="2" spans="1:161" ht="15.75" x14ac:dyDescent="0.25">
      <c r="A2" s="14"/>
      <c r="B2" s="13"/>
      <c r="C2" s="13"/>
      <c r="D2" s="13"/>
      <c r="K2" s="11"/>
    </row>
    <row r="3" spans="1:161" ht="15.75" x14ac:dyDescent="0.25">
      <c r="A3" s="14"/>
      <c r="B3" s="13"/>
      <c r="C3" s="13"/>
      <c r="D3" s="13"/>
      <c r="K3" s="11"/>
    </row>
    <row r="4" spans="1:161" ht="15.75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L4" s="68"/>
      <c r="M4" s="77"/>
      <c r="N4" s="77"/>
      <c r="O4" s="76"/>
      <c r="P4" s="11"/>
      <c r="Q4" s="68"/>
      <c r="S4" s="11"/>
    </row>
    <row r="5" spans="1:161" ht="15.75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L5" s="68"/>
      <c r="M5" s="77"/>
      <c r="N5" s="77"/>
      <c r="O5" s="76"/>
      <c r="P5" s="11"/>
      <c r="Q5" s="68"/>
      <c r="S5" s="11"/>
    </row>
    <row r="6" spans="1:161" ht="15.75" x14ac:dyDescent="0.25">
      <c r="A6" s="14"/>
      <c r="B6" s="68"/>
      <c r="C6" s="68"/>
      <c r="D6" s="69"/>
      <c r="E6" s="76"/>
      <c r="F6" s="76"/>
      <c r="G6" s="76"/>
      <c r="H6" s="76"/>
      <c r="I6" s="68"/>
      <c r="J6" s="68"/>
      <c r="L6" s="68"/>
      <c r="M6" s="77"/>
      <c r="N6" s="77"/>
      <c r="O6" s="76"/>
      <c r="P6" s="11"/>
      <c r="Q6" s="76"/>
      <c r="S6" s="11"/>
    </row>
    <row r="7" spans="1:161" ht="15.75" x14ac:dyDescent="0.25">
      <c r="A7" s="14"/>
      <c r="B7" s="13"/>
      <c r="C7" s="13"/>
      <c r="D7" s="13"/>
      <c r="K7" s="11"/>
    </row>
    <row r="8" spans="1:161" ht="15.75" x14ac:dyDescent="0.25">
      <c r="A8" s="90" t="s">
        <v>177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69"/>
      <c r="O8" s="69"/>
      <c r="P8" s="69"/>
      <c r="Q8" s="69"/>
      <c r="R8" s="69"/>
      <c r="S8" s="69"/>
      <c r="T8" s="69"/>
      <c r="U8" s="69"/>
      <c r="V8" s="69"/>
    </row>
    <row r="9" spans="1:161" ht="15.75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61" ht="15" customHeight="1" x14ac:dyDescent="0.25">
      <c r="A10" s="91" t="s">
        <v>178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61" ht="1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</row>
    <row r="12" spans="1:161" x14ac:dyDescent="0.25">
      <c r="L12" s="11"/>
      <c r="N12" s="11" t="s">
        <v>194</v>
      </c>
    </row>
    <row r="13" spans="1:161" ht="15.75" x14ac:dyDescent="0.25">
      <c r="A13" s="94" t="s">
        <v>0</v>
      </c>
      <c r="B13" s="94" t="s">
        <v>1</v>
      </c>
      <c r="C13" s="81" t="s">
        <v>179</v>
      </c>
      <c r="D13" s="81" t="s">
        <v>180</v>
      </c>
      <c r="E13" s="81" t="s">
        <v>181</v>
      </c>
      <c r="F13" s="81" t="s">
        <v>182</v>
      </c>
      <c r="G13" s="81" t="s">
        <v>183</v>
      </c>
      <c r="H13" s="82" t="s">
        <v>184</v>
      </c>
      <c r="I13" s="81" t="s">
        <v>185</v>
      </c>
      <c r="J13" s="81" t="s">
        <v>186</v>
      </c>
      <c r="K13" s="81" t="s">
        <v>187</v>
      </c>
      <c r="L13" s="81" t="s">
        <v>188</v>
      </c>
      <c r="M13" s="81" t="s">
        <v>189</v>
      </c>
      <c r="N13" s="82" t="s">
        <v>190</v>
      </c>
    </row>
    <row r="14" spans="1:161" ht="15" customHeight="1" x14ac:dyDescent="0.25">
      <c r="A14" s="94"/>
      <c r="B14" s="94"/>
      <c r="C14" s="83" t="s">
        <v>191</v>
      </c>
      <c r="D14" s="83" t="s">
        <v>191</v>
      </c>
      <c r="E14" s="83" t="s">
        <v>191</v>
      </c>
      <c r="F14" s="83" t="s">
        <v>191</v>
      </c>
      <c r="G14" s="83" t="s">
        <v>191</v>
      </c>
      <c r="H14" s="83" t="s">
        <v>191</v>
      </c>
      <c r="I14" s="83" t="s">
        <v>191</v>
      </c>
      <c r="J14" s="83" t="s">
        <v>191</v>
      </c>
      <c r="K14" s="83" t="s">
        <v>191</v>
      </c>
      <c r="L14" s="83" t="s">
        <v>191</v>
      </c>
      <c r="M14" s="83" t="s">
        <v>191</v>
      </c>
      <c r="N14" s="83" t="s">
        <v>191</v>
      </c>
      <c r="FE14" s="1"/>
    </row>
    <row r="15" spans="1:161" ht="15.75" x14ac:dyDescent="0.25">
      <c r="A15" s="94"/>
      <c r="B15" s="94"/>
      <c r="C15" s="84">
        <v>31</v>
      </c>
      <c r="D15" s="84">
        <v>28</v>
      </c>
      <c r="E15" s="84">
        <v>31</v>
      </c>
      <c r="F15" s="84">
        <v>30</v>
      </c>
      <c r="G15" s="84">
        <v>31</v>
      </c>
      <c r="H15" s="85">
        <v>30</v>
      </c>
      <c r="I15" s="84">
        <v>31</v>
      </c>
      <c r="J15" s="84">
        <v>31</v>
      </c>
      <c r="K15" s="84">
        <v>30</v>
      </c>
      <c r="L15" s="84">
        <v>31</v>
      </c>
      <c r="M15" s="84">
        <v>30</v>
      </c>
      <c r="N15" s="85">
        <v>31</v>
      </c>
      <c r="FE15" s="1"/>
    </row>
    <row r="16" spans="1:16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3">
        <v>11</v>
      </c>
      <c r="M16" s="11">
        <v>12</v>
      </c>
      <c r="N16" s="11">
        <v>13</v>
      </c>
      <c r="FE16" s="1"/>
    </row>
    <row r="17" spans="1:161" x14ac:dyDescent="0.25">
      <c r="A17" s="3">
        <v>1</v>
      </c>
      <c r="B17" s="3" t="s">
        <v>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FE17" s="1"/>
    </row>
    <row r="18" spans="1:161" ht="28.5" customHeight="1" x14ac:dyDescent="0.25">
      <c r="A18" s="3">
        <v>2</v>
      </c>
      <c r="B18" s="4" t="s">
        <v>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FE18" s="1"/>
    </row>
    <row r="19" spans="1:161" x14ac:dyDescent="0.25">
      <c r="A19" s="3">
        <v>3</v>
      </c>
      <c r="B19" s="4" t="s">
        <v>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FE19" s="1"/>
    </row>
    <row r="20" spans="1:161" ht="30" x14ac:dyDescent="0.25">
      <c r="A20" s="3">
        <v>4</v>
      </c>
      <c r="B20" s="4" t="s">
        <v>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FE20" s="1"/>
    </row>
    <row r="21" spans="1:161" ht="15.75" thickBot="1" x14ac:dyDescent="0.3">
      <c r="A21" s="94" t="s">
        <v>193</v>
      </c>
      <c r="B21" s="94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86"/>
      <c r="FE21" s="1"/>
    </row>
    <row r="22" spans="1:161" ht="16.5" thickBot="1" x14ac:dyDescent="0.3">
      <c r="A22" s="92" t="s">
        <v>192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87">
        <f>SUM(C21:N21)</f>
        <v>0</v>
      </c>
      <c r="FE22" s="1"/>
    </row>
    <row r="23" spans="1:161" x14ac:dyDescent="0.25">
      <c r="A23" s="31"/>
      <c r="B23" s="31"/>
      <c r="N23" s="46"/>
      <c r="O23" s="46"/>
      <c r="Q23" s="46"/>
      <c r="FE23" s="1"/>
    </row>
    <row r="24" spans="1:161" x14ac:dyDescent="0.25">
      <c r="A24" s="31"/>
      <c r="B24" s="31"/>
      <c r="FE24" s="1"/>
    </row>
    <row r="25" spans="1:161" x14ac:dyDescent="0.25">
      <c r="A25" s="6"/>
      <c r="B25" s="31"/>
      <c r="D25" s="12"/>
      <c r="E25" s="11"/>
      <c r="G25" s="31"/>
      <c r="I25" s="11"/>
      <c r="L25" s="11"/>
      <c r="R25" s="31"/>
      <c r="T25" s="11"/>
      <c r="FD25"/>
    </row>
    <row r="26" spans="1:161" x14ac:dyDescent="0.25">
      <c r="A26" s="6"/>
      <c r="B26" s="31"/>
      <c r="D26" s="12"/>
      <c r="E26" s="11"/>
      <c r="I26" s="11"/>
      <c r="L26" s="11"/>
      <c r="T26" s="11"/>
      <c r="FD26"/>
    </row>
    <row r="27" spans="1:161" x14ac:dyDescent="0.25">
      <c r="B27" s="31"/>
      <c r="L27" s="12"/>
      <c r="FD27"/>
    </row>
    <row r="28" spans="1:161" x14ac:dyDescent="0.25">
      <c r="B28" s="48"/>
      <c r="E28" s="46"/>
      <c r="L28" s="12"/>
      <c r="FD28"/>
    </row>
    <row r="29" spans="1:161" x14ac:dyDescent="0.25">
      <c r="B29" s="42"/>
      <c r="E29" s="46"/>
      <c r="L29" s="12"/>
    </row>
    <row r="30" spans="1:161" x14ac:dyDescent="0.25">
      <c r="B30" s="49"/>
      <c r="K30" s="31"/>
      <c r="L30" s="12"/>
    </row>
    <row r="31" spans="1:161" x14ac:dyDescent="0.25">
      <c r="B31" s="49"/>
      <c r="K31" s="31"/>
    </row>
    <row r="32" spans="1:161" x14ac:dyDescent="0.25">
      <c r="B32" s="49"/>
    </row>
    <row r="33" spans="2:2" x14ac:dyDescent="0.25">
      <c r="B33" s="49"/>
    </row>
    <row r="34" spans="2:2" x14ac:dyDescent="0.25">
      <c r="B34" s="49"/>
    </row>
    <row r="35" spans="2:2" x14ac:dyDescent="0.25">
      <c r="B35" s="49"/>
    </row>
    <row r="36" spans="2:2" x14ac:dyDescent="0.25">
      <c r="B36" s="49"/>
    </row>
    <row r="37" spans="2:2" x14ac:dyDescent="0.25">
      <c r="B37" s="49"/>
    </row>
    <row r="38" spans="2:2" x14ac:dyDescent="0.25">
      <c r="B38" s="49"/>
    </row>
    <row r="39" spans="2:2" x14ac:dyDescent="0.25">
      <c r="B39" s="49"/>
    </row>
    <row r="40" spans="2:2" x14ac:dyDescent="0.25">
      <c r="B40" s="49"/>
    </row>
    <row r="41" spans="2:2" x14ac:dyDescent="0.25">
      <c r="B41" s="49"/>
    </row>
    <row r="42" spans="2:2" x14ac:dyDescent="0.25">
      <c r="B42" s="49"/>
    </row>
    <row r="43" spans="2:2" x14ac:dyDescent="0.25">
      <c r="B43" s="49"/>
    </row>
    <row r="44" spans="2:2" x14ac:dyDescent="0.25">
      <c r="B44" s="49"/>
    </row>
    <row r="45" spans="2:2" x14ac:dyDescent="0.25">
      <c r="B45" s="31"/>
    </row>
    <row r="46" spans="2:2" x14ac:dyDescent="0.25">
      <c r="B46" s="49"/>
    </row>
    <row r="49" spans="1:4" ht="15.75" customHeight="1" x14ac:dyDescent="0.25"/>
    <row r="50" spans="1:4" ht="15.75" customHeight="1" x14ac:dyDescent="0.25"/>
    <row r="51" spans="1:4" ht="15.75" customHeight="1" x14ac:dyDescent="0.25"/>
    <row r="52" spans="1:4" ht="15.75" customHeight="1" x14ac:dyDescent="0.25"/>
    <row r="53" spans="1:4" ht="15.75" customHeight="1" x14ac:dyDescent="0.25">
      <c r="A53" s="6"/>
      <c r="B53" s="6"/>
      <c r="C53" s="6"/>
      <c r="D53" s="6"/>
    </row>
    <row r="54" spans="1:4" ht="15.75" customHeight="1" x14ac:dyDescent="0.25">
      <c r="A54" s="6"/>
      <c r="B54" s="6"/>
      <c r="C54" s="6"/>
      <c r="D54" s="6"/>
    </row>
    <row r="55" spans="1:4" ht="15.75" customHeight="1" x14ac:dyDescent="0.25">
      <c r="A55" s="88"/>
      <c r="B55" s="88"/>
      <c r="C55" s="88"/>
      <c r="D55" s="88"/>
    </row>
    <row r="56" spans="1:4" ht="15.75" customHeight="1" x14ac:dyDescent="0.25">
      <c r="A56" s="88"/>
      <c r="B56" s="88"/>
      <c r="C56" s="88"/>
      <c r="D56" s="88"/>
    </row>
    <row r="57" spans="1:4" ht="15.75" customHeight="1" x14ac:dyDescent="0.25">
      <c r="A57" s="88"/>
      <c r="B57" s="88"/>
      <c r="C57" s="88"/>
      <c r="D57" s="88"/>
    </row>
    <row r="58" spans="1:4" ht="15.75" customHeight="1" x14ac:dyDescent="0.25"/>
    <row r="65" spans="5:11" x14ac:dyDescent="0.25">
      <c r="E65" s="89"/>
      <c r="F65" s="89"/>
      <c r="G65" s="89"/>
      <c r="H65" s="89"/>
      <c r="I65" s="89"/>
      <c r="J65" s="89"/>
      <c r="K65" s="89"/>
    </row>
  </sheetData>
  <mergeCells count="11">
    <mergeCell ref="A55:D55"/>
    <mergeCell ref="A56:D56"/>
    <mergeCell ref="A57:D57"/>
    <mergeCell ref="E65:K65"/>
    <mergeCell ref="A8:M8"/>
    <mergeCell ref="A10:N10"/>
    <mergeCell ref="A22:M22"/>
    <mergeCell ref="A21:B21"/>
    <mergeCell ref="A9:L9"/>
    <mergeCell ref="A13:A15"/>
    <mergeCell ref="B13:B15"/>
  </mergeCells>
  <printOptions horizontalCentered="1"/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E65"/>
  <sheetViews>
    <sheetView view="pageBreakPreview" topLeftCell="E16" zoomScale="110" zoomScaleNormal="100" zoomScaleSheetLayoutView="110" workbookViewId="0">
      <selection activeCell="L26" sqref="L26"/>
    </sheetView>
  </sheetViews>
  <sheetFormatPr defaultRowHeight="15" x14ac:dyDescent="0.25"/>
  <cols>
    <col min="1" max="1" width="6.5703125" style="1" customWidth="1"/>
    <col min="2" max="2" width="51" style="1" customWidth="1"/>
    <col min="3" max="10" width="10.42578125" style="1" customWidth="1"/>
    <col min="11" max="11" width="13.28515625" style="1" customWidth="1"/>
    <col min="12" max="12" width="12.85546875" style="1" customWidth="1"/>
    <col min="13" max="13" width="11.28515625" style="1" customWidth="1"/>
    <col min="14" max="14" width="13" style="1" customWidth="1"/>
    <col min="15" max="15" width="12.42578125" style="1" bestFit="1" customWidth="1"/>
    <col min="16" max="16" width="9.140625" style="1"/>
    <col min="17" max="17" width="12.42578125" style="1" bestFit="1" customWidth="1"/>
    <col min="18" max="160" width="9.140625" style="1"/>
  </cols>
  <sheetData>
    <row r="1" spans="1:161" ht="15.75" x14ac:dyDescent="0.25">
      <c r="A1" s="14"/>
      <c r="B1" s="13"/>
      <c r="C1" s="13"/>
      <c r="D1" s="13"/>
      <c r="K1" s="11"/>
    </row>
    <row r="2" spans="1:161" ht="15.75" x14ac:dyDescent="0.25">
      <c r="A2" s="14"/>
      <c r="B2" s="13"/>
      <c r="C2" s="13"/>
      <c r="D2" s="13"/>
      <c r="K2" s="11"/>
    </row>
    <row r="3" spans="1:161" ht="15.75" x14ac:dyDescent="0.25">
      <c r="A3" s="14"/>
      <c r="B3" s="13"/>
      <c r="C3" s="13"/>
      <c r="D3" s="13"/>
      <c r="K3" s="11"/>
    </row>
    <row r="4" spans="1:161" ht="15.75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L4" s="68"/>
      <c r="M4" s="77"/>
      <c r="N4" s="77"/>
      <c r="O4" s="76"/>
      <c r="P4" s="11"/>
      <c r="Q4" s="68"/>
      <c r="S4" s="11"/>
    </row>
    <row r="5" spans="1:161" ht="15.75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L5" s="68"/>
      <c r="M5" s="77"/>
      <c r="N5" s="77"/>
      <c r="O5" s="76"/>
      <c r="P5" s="11"/>
      <c r="Q5" s="68"/>
      <c r="S5" s="11"/>
    </row>
    <row r="6" spans="1:161" ht="15.75" x14ac:dyDescent="0.25">
      <c r="A6" s="14"/>
      <c r="B6" s="68"/>
      <c r="C6" s="68"/>
      <c r="D6" s="69"/>
      <c r="E6" s="76"/>
      <c r="F6" s="76"/>
      <c r="G6" s="76"/>
      <c r="H6" s="76"/>
      <c r="I6" s="68"/>
      <c r="J6" s="68"/>
      <c r="L6" s="68"/>
      <c r="M6" s="77"/>
      <c r="N6" s="77"/>
      <c r="O6" s="76"/>
      <c r="P6" s="11"/>
      <c r="Q6" s="76"/>
      <c r="S6" s="11"/>
    </row>
    <row r="7" spans="1:161" ht="15.75" x14ac:dyDescent="0.25">
      <c r="A7" s="14"/>
      <c r="B7" s="13"/>
      <c r="C7" s="13"/>
      <c r="D7" s="13"/>
      <c r="K7" s="11"/>
    </row>
    <row r="8" spans="1:161" ht="15.75" x14ac:dyDescent="0.25">
      <c r="A8" s="90" t="s">
        <v>196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69"/>
      <c r="O8" s="69"/>
      <c r="P8" s="69"/>
      <c r="Q8" s="69"/>
      <c r="R8" s="69"/>
      <c r="S8" s="69"/>
      <c r="T8" s="69"/>
      <c r="U8" s="69"/>
      <c r="V8" s="69"/>
    </row>
    <row r="9" spans="1:161" ht="15.75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61" ht="15" customHeight="1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61" ht="1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</row>
    <row r="12" spans="1:161" x14ac:dyDescent="0.25">
      <c r="L12" s="11"/>
      <c r="N12" s="11" t="s">
        <v>195</v>
      </c>
    </row>
    <row r="13" spans="1:161" ht="15.75" x14ac:dyDescent="0.25">
      <c r="A13" s="94" t="s">
        <v>0</v>
      </c>
      <c r="B13" s="94" t="s">
        <v>1</v>
      </c>
      <c r="C13" s="81" t="s">
        <v>179</v>
      </c>
      <c r="D13" s="81" t="s">
        <v>180</v>
      </c>
      <c r="E13" s="81" t="s">
        <v>181</v>
      </c>
      <c r="F13" s="81" t="s">
        <v>182</v>
      </c>
      <c r="G13" s="81" t="s">
        <v>183</v>
      </c>
      <c r="H13" s="82" t="s">
        <v>184</v>
      </c>
      <c r="I13" s="81" t="s">
        <v>185</v>
      </c>
      <c r="J13" s="81" t="s">
        <v>186</v>
      </c>
      <c r="K13" s="81" t="s">
        <v>187</v>
      </c>
      <c r="L13" s="81" t="s">
        <v>188</v>
      </c>
      <c r="M13" s="81" t="s">
        <v>189</v>
      </c>
      <c r="N13" s="82" t="s">
        <v>190</v>
      </c>
    </row>
    <row r="14" spans="1:161" ht="15" customHeight="1" x14ac:dyDescent="0.25">
      <c r="A14" s="94"/>
      <c r="B14" s="94"/>
      <c r="C14" s="83" t="s">
        <v>197</v>
      </c>
      <c r="D14" s="83" t="s">
        <v>197</v>
      </c>
      <c r="E14" s="83" t="s">
        <v>197</v>
      </c>
      <c r="F14" s="83" t="s">
        <v>197</v>
      </c>
      <c r="G14" s="83" t="s">
        <v>197</v>
      </c>
      <c r="H14" s="83" t="s">
        <v>197</v>
      </c>
      <c r="I14" s="83" t="s">
        <v>197</v>
      </c>
      <c r="J14" s="83" t="s">
        <v>197</v>
      </c>
      <c r="K14" s="83" t="s">
        <v>197</v>
      </c>
      <c r="L14" s="83" t="s">
        <v>197</v>
      </c>
      <c r="M14" s="83" t="s">
        <v>197</v>
      </c>
      <c r="N14" s="83" t="s">
        <v>197</v>
      </c>
      <c r="FE14" s="1"/>
    </row>
    <row r="15" spans="1:161" ht="15.75" x14ac:dyDescent="0.25">
      <c r="A15" s="94"/>
      <c r="B15" s="94"/>
      <c r="C15" s="84">
        <v>31</v>
      </c>
      <c r="D15" s="84">
        <v>29</v>
      </c>
      <c r="E15" s="84">
        <v>31</v>
      </c>
      <c r="F15" s="84">
        <v>30</v>
      </c>
      <c r="G15" s="84">
        <v>31</v>
      </c>
      <c r="H15" s="85">
        <v>30</v>
      </c>
      <c r="I15" s="84">
        <v>31</v>
      </c>
      <c r="J15" s="84">
        <v>31</v>
      </c>
      <c r="K15" s="84">
        <v>30</v>
      </c>
      <c r="L15" s="84">
        <v>31</v>
      </c>
      <c r="M15" s="84">
        <v>30</v>
      </c>
      <c r="N15" s="85">
        <v>31</v>
      </c>
      <c r="FE15" s="1"/>
    </row>
    <row r="16" spans="1:16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3">
        <v>11</v>
      </c>
      <c r="M16" s="11">
        <v>12</v>
      </c>
      <c r="N16" s="11">
        <v>13</v>
      </c>
      <c r="FE16" s="1"/>
    </row>
    <row r="17" spans="1:161" x14ac:dyDescent="0.25">
      <c r="A17" s="3">
        <v>1</v>
      </c>
      <c r="B17" s="3" t="s">
        <v>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46"/>
      <c r="FE17" s="1"/>
    </row>
    <row r="18" spans="1:161" ht="28.5" customHeight="1" x14ac:dyDescent="0.25">
      <c r="A18" s="3">
        <v>2</v>
      </c>
      <c r="B18" s="4" t="s">
        <v>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46"/>
      <c r="FE18" s="1"/>
    </row>
    <row r="19" spans="1:161" x14ac:dyDescent="0.25">
      <c r="A19" s="3">
        <v>3</v>
      </c>
      <c r="B19" s="4" t="s">
        <v>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46"/>
      <c r="FE19" s="1"/>
    </row>
    <row r="20" spans="1:161" ht="30" x14ac:dyDescent="0.25">
      <c r="A20" s="3">
        <v>4</v>
      </c>
      <c r="B20" s="4" t="s">
        <v>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46"/>
      <c r="FE20" s="1"/>
    </row>
    <row r="21" spans="1:161" ht="15.75" thickBot="1" x14ac:dyDescent="0.3">
      <c r="A21" s="94" t="s">
        <v>193</v>
      </c>
      <c r="B21" s="94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86"/>
      <c r="O21" s="46"/>
      <c r="FE21" s="1"/>
    </row>
    <row r="22" spans="1:161" ht="16.5" thickBot="1" x14ac:dyDescent="0.3">
      <c r="A22" s="92" t="s">
        <v>192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87">
        <f>SUM(C21:N21)</f>
        <v>0</v>
      </c>
      <c r="FE22" s="1"/>
    </row>
    <row r="23" spans="1:161" x14ac:dyDescent="0.25">
      <c r="A23" s="31"/>
      <c r="B23" s="31"/>
      <c r="N23" s="46"/>
      <c r="O23" s="46"/>
      <c r="Q23" s="46"/>
      <c r="FE23" s="1"/>
    </row>
    <row r="24" spans="1:161" x14ac:dyDescent="0.25">
      <c r="A24" s="31"/>
      <c r="B24" s="31"/>
      <c r="FE24" s="1"/>
    </row>
    <row r="25" spans="1:161" x14ac:dyDescent="0.25">
      <c r="A25" s="6"/>
      <c r="B25" s="31"/>
      <c r="D25" s="12"/>
      <c r="E25" s="11"/>
      <c r="G25" s="31"/>
      <c r="I25" s="11"/>
      <c r="L25" s="11"/>
      <c r="R25" s="31"/>
      <c r="T25" s="11"/>
      <c r="FD25"/>
    </row>
    <row r="26" spans="1:161" x14ac:dyDescent="0.25">
      <c r="A26" s="6"/>
      <c r="B26" s="31"/>
      <c r="D26" s="12"/>
      <c r="E26" s="11"/>
      <c r="I26" s="11"/>
      <c r="L26" s="11"/>
      <c r="T26" s="11"/>
      <c r="FD26"/>
    </row>
    <row r="27" spans="1:161" x14ac:dyDescent="0.25">
      <c r="B27" s="31"/>
      <c r="L27" s="12"/>
      <c r="FD27"/>
    </row>
    <row r="28" spans="1:161" x14ac:dyDescent="0.25">
      <c r="B28" s="48"/>
      <c r="E28" s="46"/>
      <c r="L28" s="12"/>
      <c r="FD28"/>
    </row>
    <row r="29" spans="1:161" x14ac:dyDescent="0.25">
      <c r="B29" s="42"/>
      <c r="E29" s="46"/>
      <c r="L29" s="12"/>
    </row>
    <row r="30" spans="1:161" x14ac:dyDescent="0.25">
      <c r="B30" s="49"/>
      <c r="K30" s="31"/>
      <c r="L30" s="12"/>
    </row>
    <row r="31" spans="1:161" x14ac:dyDescent="0.25">
      <c r="B31" s="49"/>
      <c r="K31" s="31"/>
    </row>
    <row r="32" spans="1:161" x14ac:dyDescent="0.25">
      <c r="B32" s="49"/>
    </row>
    <row r="33" spans="2:2" x14ac:dyDescent="0.25">
      <c r="B33" s="49"/>
    </row>
    <row r="34" spans="2:2" x14ac:dyDescent="0.25">
      <c r="B34" s="49"/>
    </row>
    <row r="35" spans="2:2" x14ac:dyDescent="0.25">
      <c r="B35" s="49"/>
    </row>
    <row r="36" spans="2:2" x14ac:dyDescent="0.25">
      <c r="B36" s="49"/>
    </row>
    <row r="37" spans="2:2" x14ac:dyDescent="0.25">
      <c r="B37" s="49"/>
    </row>
    <row r="38" spans="2:2" x14ac:dyDescent="0.25">
      <c r="B38" s="49"/>
    </row>
    <row r="39" spans="2:2" x14ac:dyDescent="0.25">
      <c r="B39" s="49"/>
    </row>
    <row r="40" spans="2:2" x14ac:dyDescent="0.25">
      <c r="B40" s="49"/>
    </row>
    <row r="41" spans="2:2" x14ac:dyDescent="0.25">
      <c r="B41" s="49"/>
    </row>
    <row r="42" spans="2:2" x14ac:dyDescent="0.25">
      <c r="B42" s="49"/>
    </row>
    <row r="43" spans="2:2" x14ac:dyDescent="0.25">
      <c r="B43" s="49"/>
    </row>
    <row r="44" spans="2:2" x14ac:dyDescent="0.25">
      <c r="B44" s="49"/>
    </row>
    <row r="45" spans="2:2" x14ac:dyDescent="0.25">
      <c r="B45" s="31"/>
    </row>
    <row r="46" spans="2:2" x14ac:dyDescent="0.25">
      <c r="B46" s="49"/>
    </row>
    <row r="49" spans="1:4" ht="15.75" customHeight="1" x14ac:dyDescent="0.25"/>
    <row r="50" spans="1:4" ht="15.75" customHeight="1" x14ac:dyDescent="0.25"/>
    <row r="51" spans="1:4" ht="15.75" customHeight="1" x14ac:dyDescent="0.25"/>
    <row r="52" spans="1:4" ht="15.75" customHeight="1" x14ac:dyDescent="0.25"/>
    <row r="53" spans="1:4" ht="15.75" customHeight="1" x14ac:dyDescent="0.25">
      <c r="A53" s="6"/>
      <c r="B53" s="6"/>
      <c r="C53" s="6"/>
      <c r="D53" s="6"/>
    </row>
    <row r="54" spans="1:4" ht="15.75" customHeight="1" x14ac:dyDescent="0.25">
      <c r="A54" s="6"/>
      <c r="B54" s="6"/>
      <c r="C54" s="6"/>
      <c r="D54" s="6"/>
    </row>
    <row r="55" spans="1:4" ht="15.75" customHeight="1" x14ac:dyDescent="0.25">
      <c r="A55" s="88"/>
      <c r="B55" s="88"/>
      <c r="C55" s="88"/>
      <c r="D55" s="88"/>
    </row>
    <row r="56" spans="1:4" ht="15.75" customHeight="1" x14ac:dyDescent="0.25">
      <c r="A56" s="88"/>
      <c r="B56" s="88"/>
      <c r="C56" s="88"/>
      <c r="D56" s="88"/>
    </row>
    <row r="57" spans="1:4" ht="15.75" customHeight="1" x14ac:dyDescent="0.25">
      <c r="A57" s="88"/>
      <c r="B57" s="88"/>
      <c r="C57" s="88"/>
      <c r="D57" s="88"/>
    </row>
    <row r="58" spans="1:4" ht="15.75" customHeight="1" x14ac:dyDescent="0.25"/>
    <row r="65" spans="5:11" x14ac:dyDescent="0.25">
      <c r="E65" s="89"/>
      <c r="F65" s="89"/>
      <c r="G65" s="89"/>
      <c r="H65" s="89"/>
      <c r="I65" s="89"/>
      <c r="J65" s="89"/>
      <c r="K65" s="89"/>
    </row>
  </sheetData>
  <mergeCells count="11">
    <mergeCell ref="A21:B21"/>
    <mergeCell ref="A8:M8"/>
    <mergeCell ref="A9:L9"/>
    <mergeCell ref="A10:N10"/>
    <mergeCell ref="A13:A15"/>
    <mergeCell ref="B13:B15"/>
    <mergeCell ref="A22:M22"/>
    <mergeCell ref="A55:D55"/>
    <mergeCell ref="A56:D56"/>
    <mergeCell ref="A57:D57"/>
    <mergeCell ref="E65:K65"/>
  </mergeCells>
  <printOptions horizontalCentered="1"/>
  <pageMargins left="0.25" right="0.25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X48"/>
  <sheetViews>
    <sheetView view="pageBreakPreview" zoomScale="90" zoomScaleNormal="100" zoomScaleSheetLayoutView="90" workbookViewId="0">
      <selection activeCell="T4" sqref="T4:T6"/>
    </sheetView>
  </sheetViews>
  <sheetFormatPr defaultRowHeight="15" x14ac:dyDescent="0.25"/>
  <cols>
    <col min="1" max="1" width="4.28515625" style="1" customWidth="1"/>
    <col min="2" max="2" width="45" style="1" customWidth="1"/>
    <col min="3" max="3" width="6.5703125" style="1" customWidth="1"/>
    <col min="4" max="4" width="6.42578125" style="1" customWidth="1"/>
    <col min="5" max="5" width="6.85546875" style="1" customWidth="1"/>
    <col min="6" max="6" width="12.7109375" style="1" customWidth="1"/>
    <col min="7" max="7" width="8.85546875" style="1" customWidth="1"/>
    <col min="8" max="8" width="12.140625" style="1" customWidth="1"/>
    <col min="9" max="9" width="14" style="1" customWidth="1"/>
    <col min="10" max="10" width="8" style="1" customWidth="1"/>
    <col min="11" max="11" width="12.140625" style="1" customWidth="1"/>
    <col min="12" max="12" width="13.85546875" style="1" customWidth="1"/>
    <col min="13" max="13" width="8.140625" style="1" customWidth="1"/>
    <col min="14" max="15" width="13.85546875" style="1" customWidth="1"/>
    <col min="16" max="16" width="9.140625" style="1" customWidth="1"/>
    <col min="17" max="18" width="13.85546875" style="1" customWidth="1"/>
    <col min="19" max="19" width="15.42578125" style="11" customWidth="1"/>
    <col min="20" max="20" width="17" style="11" customWidth="1"/>
    <col min="21" max="21" width="16.7109375" style="11" customWidth="1"/>
    <col min="22" max="22" width="13.42578125" style="11" customWidth="1"/>
    <col min="23" max="23" width="12.85546875" style="11" customWidth="1"/>
    <col min="24" max="24" width="12.28515625" style="11" customWidth="1"/>
    <col min="25" max="33" width="9.140625" style="11"/>
    <col min="34" max="179" width="9.140625" style="1"/>
  </cols>
  <sheetData>
    <row r="1" spans="1:180" ht="15.75" x14ac:dyDescent="0.25">
      <c r="A1" s="14"/>
    </row>
    <row r="2" spans="1:180" s="11" customFormat="1" ht="15.75" x14ac:dyDescent="0.25">
      <c r="A2" s="14"/>
      <c r="B2" s="13"/>
      <c r="C2" s="13"/>
      <c r="D2" s="1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/>
    </row>
    <row r="3" spans="1:180" s="11" customFormat="1" ht="15.75" x14ac:dyDescent="0.25">
      <c r="A3" s="14"/>
      <c r="B3" s="13"/>
      <c r="C3" s="13"/>
      <c r="D3" s="1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/>
    </row>
    <row r="4" spans="1:180" s="11" customFormat="1" ht="15.75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K4" s="76"/>
      <c r="L4" s="76"/>
      <c r="M4" s="77"/>
      <c r="N4" s="77"/>
      <c r="O4" s="76"/>
      <c r="Q4" s="68"/>
      <c r="R4" s="1"/>
      <c r="T4" s="68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/>
    </row>
    <row r="5" spans="1:180" s="11" customFormat="1" ht="15.75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K5" s="76"/>
      <c r="L5" s="76"/>
      <c r="M5" s="77"/>
      <c r="N5" s="77"/>
      <c r="O5" s="76"/>
      <c r="Q5" s="68"/>
      <c r="R5" s="1"/>
      <c r="T5" s="6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/>
    </row>
    <row r="6" spans="1:180" s="11" customFormat="1" ht="15.75" x14ac:dyDescent="0.25">
      <c r="A6" s="14"/>
      <c r="B6" s="68"/>
      <c r="C6" s="68"/>
      <c r="D6" s="69"/>
      <c r="E6" s="76"/>
      <c r="F6" s="76"/>
      <c r="G6" s="76"/>
      <c r="H6" s="76"/>
      <c r="I6" s="68"/>
      <c r="J6" s="68"/>
      <c r="K6" s="76"/>
      <c r="L6" s="77"/>
      <c r="M6" s="77"/>
      <c r="N6" s="77"/>
      <c r="O6" s="76"/>
      <c r="Q6" s="76"/>
      <c r="R6" s="1"/>
      <c r="T6" s="68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/>
    </row>
    <row r="7" spans="1:180" s="11" customFormat="1" ht="15.75" x14ac:dyDescent="0.25">
      <c r="A7" s="14"/>
      <c r="B7" s="13"/>
      <c r="C7" s="13"/>
      <c r="D7" s="1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/>
    </row>
    <row r="8" spans="1:180" s="11" customFormat="1" ht="15.75" x14ac:dyDescent="0.25">
      <c r="A8" s="90" t="s">
        <v>198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/>
    </row>
    <row r="9" spans="1:180" s="11" customFormat="1" x14ac:dyDescent="0.25">
      <c r="A9" s="88"/>
      <c r="B9" s="88"/>
      <c r="C9" s="88"/>
      <c r="D9" s="8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T9" s="3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/>
    </row>
    <row r="10" spans="1:180" s="11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U10" s="1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/>
    </row>
    <row r="11" spans="1:180" s="11" customFormat="1" x14ac:dyDescent="0.25">
      <c r="A11" s="1"/>
      <c r="B11" s="1"/>
      <c r="C11" s="1"/>
      <c r="D11" s="1"/>
      <c r="E11" s="1"/>
      <c r="F11" s="3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U11" s="1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/>
    </row>
    <row r="12" spans="1:180" s="11" customFormat="1" ht="19.5" customHeight="1" x14ac:dyDescent="0.25">
      <c r="A12" s="97" t="s">
        <v>172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/>
    </row>
    <row r="13" spans="1:180" ht="9.6" customHeight="1" x14ac:dyDescent="0.25">
      <c r="U13" s="13" t="s">
        <v>76</v>
      </c>
    </row>
    <row r="14" spans="1:180" s="11" customFormat="1" ht="28.9" customHeight="1" x14ac:dyDescent="0.25">
      <c r="A14" s="98" t="s">
        <v>0</v>
      </c>
      <c r="B14" s="94" t="s">
        <v>42</v>
      </c>
      <c r="C14" s="94" t="s">
        <v>43</v>
      </c>
      <c r="D14" s="101" t="s">
        <v>44</v>
      </c>
      <c r="E14" s="101"/>
      <c r="F14" s="101" t="s">
        <v>47</v>
      </c>
      <c r="G14" s="94" t="s">
        <v>78</v>
      </c>
      <c r="H14" s="94"/>
      <c r="I14" s="94"/>
      <c r="J14" s="94" t="s">
        <v>79</v>
      </c>
      <c r="K14" s="94"/>
      <c r="L14" s="94"/>
      <c r="M14" s="94" t="s">
        <v>123</v>
      </c>
      <c r="N14" s="94"/>
      <c r="O14" s="94"/>
      <c r="P14" s="94" t="s">
        <v>124</v>
      </c>
      <c r="Q14" s="94"/>
      <c r="R14" s="94"/>
      <c r="S14" s="94" t="s">
        <v>125</v>
      </c>
      <c r="T14" s="94"/>
      <c r="U14" s="94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/>
    </row>
    <row r="15" spans="1:180" s="11" customFormat="1" x14ac:dyDescent="0.25">
      <c r="A15" s="99"/>
      <c r="B15" s="94"/>
      <c r="C15" s="94"/>
      <c r="D15" s="94" t="s">
        <v>45</v>
      </c>
      <c r="E15" s="94" t="s">
        <v>46</v>
      </c>
      <c r="F15" s="101"/>
      <c r="G15" s="94" t="s">
        <v>2</v>
      </c>
      <c r="H15" s="94"/>
      <c r="I15" s="94"/>
      <c r="J15" s="94" t="s">
        <v>2</v>
      </c>
      <c r="K15" s="94"/>
      <c r="L15" s="94"/>
      <c r="M15" s="94" t="s">
        <v>2</v>
      </c>
      <c r="N15" s="94"/>
      <c r="O15" s="94"/>
      <c r="P15" s="94" t="s">
        <v>2</v>
      </c>
      <c r="Q15" s="94"/>
      <c r="R15" s="94"/>
      <c r="S15" s="94" t="s">
        <v>49</v>
      </c>
      <c r="T15" s="94"/>
      <c r="U15" s="94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/>
    </row>
    <row r="16" spans="1:180" s="11" customFormat="1" x14ac:dyDescent="0.25">
      <c r="A16" s="100"/>
      <c r="B16" s="94"/>
      <c r="C16" s="94"/>
      <c r="D16" s="94"/>
      <c r="E16" s="94"/>
      <c r="F16" s="101"/>
      <c r="G16" s="3" t="s">
        <v>48</v>
      </c>
      <c r="H16" s="3" t="s">
        <v>45</v>
      </c>
      <c r="I16" s="3" t="s">
        <v>46</v>
      </c>
      <c r="J16" s="3" t="s">
        <v>48</v>
      </c>
      <c r="K16" s="3" t="s">
        <v>45</v>
      </c>
      <c r="L16" s="3" t="s">
        <v>46</v>
      </c>
      <c r="M16" s="3" t="s">
        <v>48</v>
      </c>
      <c r="N16" s="3" t="s">
        <v>45</v>
      </c>
      <c r="O16" s="3" t="s">
        <v>46</v>
      </c>
      <c r="P16" s="3" t="s">
        <v>48</v>
      </c>
      <c r="Q16" s="3" t="s">
        <v>45</v>
      </c>
      <c r="R16" s="3" t="s">
        <v>46</v>
      </c>
      <c r="S16" s="3" t="s">
        <v>48</v>
      </c>
      <c r="T16" s="3" t="s">
        <v>45</v>
      </c>
      <c r="U16" s="3" t="s">
        <v>46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/>
    </row>
    <row r="17" spans="1:180" s="11" customFormat="1" x14ac:dyDescent="0.25">
      <c r="A17" s="3">
        <v>0</v>
      </c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 t="s">
        <v>58</v>
      </c>
      <c r="I17" s="3" t="s">
        <v>59</v>
      </c>
      <c r="J17" s="3">
        <v>9</v>
      </c>
      <c r="K17" s="3" t="s">
        <v>60</v>
      </c>
      <c r="L17" s="3" t="s">
        <v>61</v>
      </c>
      <c r="M17" s="3">
        <v>12</v>
      </c>
      <c r="N17" s="3" t="s">
        <v>128</v>
      </c>
      <c r="O17" s="3" t="s">
        <v>129</v>
      </c>
      <c r="P17" s="3">
        <v>15</v>
      </c>
      <c r="Q17" s="3" t="s">
        <v>130</v>
      </c>
      <c r="R17" s="3" t="s">
        <v>131</v>
      </c>
      <c r="S17" s="3" t="s">
        <v>132</v>
      </c>
      <c r="T17" s="3" t="s">
        <v>133</v>
      </c>
      <c r="U17" s="3" t="s">
        <v>134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/>
    </row>
    <row r="18" spans="1:180" s="11" customFormat="1" ht="30" customHeight="1" x14ac:dyDescent="0.25">
      <c r="A18" s="3">
        <v>1</v>
      </c>
      <c r="B18" s="4" t="s">
        <v>94</v>
      </c>
      <c r="C18" s="3" t="s">
        <v>81</v>
      </c>
      <c r="D18" s="8">
        <v>0</v>
      </c>
      <c r="E18" s="8">
        <v>1</v>
      </c>
      <c r="F18" s="38"/>
      <c r="G18" s="38">
        <v>6</v>
      </c>
      <c r="H18" s="38">
        <f t="shared" ref="H18:H24" si="0">D18*F18*G18</f>
        <v>0</v>
      </c>
      <c r="I18" s="38">
        <f t="shared" ref="I18:I24" si="1">E18*F18*G18</f>
        <v>0</v>
      </c>
      <c r="J18" s="38">
        <v>6</v>
      </c>
      <c r="K18" s="38">
        <f t="shared" ref="K18:K24" si="2">D18*F18*J18</f>
        <v>0</v>
      </c>
      <c r="L18" s="38">
        <f t="shared" ref="L18:L24" si="3">E18*F18*J18</f>
        <v>0</v>
      </c>
      <c r="M18" s="38">
        <v>6</v>
      </c>
      <c r="N18" s="38">
        <f t="shared" ref="N18:O24" si="4">H18</f>
        <v>0</v>
      </c>
      <c r="O18" s="38">
        <f t="shared" si="4"/>
        <v>0</v>
      </c>
      <c r="P18" s="38">
        <v>6</v>
      </c>
      <c r="Q18" s="38">
        <f t="shared" ref="Q18:R25" si="5">N18</f>
        <v>0</v>
      </c>
      <c r="R18" s="38">
        <f t="shared" si="5"/>
        <v>0</v>
      </c>
      <c r="S18" s="29">
        <f>G18+J18+M18+P18</f>
        <v>24</v>
      </c>
      <c r="T18" s="29">
        <f>H18+K18+N18+Q18</f>
        <v>0</v>
      </c>
      <c r="U18" s="29">
        <f>I18+L18+O18+R18</f>
        <v>0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/>
    </row>
    <row r="19" spans="1:180" s="11" customFormat="1" x14ac:dyDescent="0.25">
      <c r="A19" s="3">
        <v>2</v>
      </c>
      <c r="B19" s="3" t="s">
        <v>77</v>
      </c>
      <c r="C19" s="3" t="s">
        <v>81</v>
      </c>
      <c r="D19" s="8">
        <v>0</v>
      </c>
      <c r="E19" s="8">
        <v>2</v>
      </c>
      <c r="F19" s="38"/>
      <c r="G19" s="38">
        <v>28</v>
      </c>
      <c r="H19" s="38">
        <f t="shared" si="0"/>
        <v>0</v>
      </c>
      <c r="I19" s="38">
        <f t="shared" si="1"/>
        <v>0</v>
      </c>
      <c r="J19" s="38">
        <v>28</v>
      </c>
      <c r="K19" s="38">
        <f t="shared" si="2"/>
        <v>0</v>
      </c>
      <c r="L19" s="38">
        <f t="shared" si="3"/>
        <v>0</v>
      </c>
      <c r="M19" s="38">
        <v>28</v>
      </c>
      <c r="N19" s="38">
        <f t="shared" si="4"/>
        <v>0</v>
      </c>
      <c r="O19" s="38">
        <f t="shared" si="4"/>
        <v>0</v>
      </c>
      <c r="P19" s="38">
        <v>28</v>
      </c>
      <c r="Q19" s="38">
        <f t="shared" si="5"/>
        <v>0</v>
      </c>
      <c r="R19" s="38">
        <f t="shared" si="5"/>
        <v>0</v>
      </c>
      <c r="S19" s="29">
        <f t="shared" ref="S19:S24" si="6">G19+J19+M19+P19</f>
        <v>112</v>
      </c>
      <c r="T19" s="29">
        <f t="shared" ref="T19:T23" si="7">H19+K19+N19+Q19</f>
        <v>0</v>
      </c>
      <c r="U19" s="29">
        <f t="shared" ref="U19:U24" si="8">I19+L19+O19+R19</f>
        <v>0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/>
    </row>
    <row r="20" spans="1:180" s="11" customFormat="1" ht="33.75" customHeight="1" x14ac:dyDescent="0.25">
      <c r="A20" s="3">
        <v>3</v>
      </c>
      <c r="B20" s="4" t="s">
        <v>93</v>
      </c>
      <c r="C20" s="3" t="s">
        <v>81</v>
      </c>
      <c r="D20" s="8">
        <v>0</v>
      </c>
      <c r="E20" s="8">
        <v>1</v>
      </c>
      <c r="F20" s="38"/>
      <c r="G20" s="38">
        <v>28</v>
      </c>
      <c r="H20" s="38">
        <f t="shared" si="0"/>
        <v>0</v>
      </c>
      <c r="I20" s="38">
        <f t="shared" si="1"/>
        <v>0</v>
      </c>
      <c r="J20" s="38">
        <v>28</v>
      </c>
      <c r="K20" s="38">
        <f t="shared" si="2"/>
        <v>0</v>
      </c>
      <c r="L20" s="38">
        <f t="shared" si="3"/>
        <v>0</v>
      </c>
      <c r="M20" s="38">
        <v>28</v>
      </c>
      <c r="N20" s="38">
        <f t="shared" si="4"/>
        <v>0</v>
      </c>
      <c r="O20" s="38">
        <f t="shared" si="4"/>
        <v>0</v>
      </c>
      <c r="P20" s="38">
        <v>28</v>
      </c>
      <c r="Q20" s="38">
        <f t="shared" si="5"/>
        <v>0</v>
      </c>
      <c r="R20" s="38">
        <f t="shared" si="5"/>
        <v>0</v>
      </c>
      <c r="S20" s="29">
        <f>G20+J20+M20+P20</f>
        <v>112</v>
      </c>
      <c r="T20" s="29">
        <f t="shared" si="7"/>
        <v>0</v>
      </c>
      <c r="U20" s="29">
        <f t="shared" si="8"/>
        <v>0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/>
    </row>
    <row r="21" spans="1:180" s="11" customFormat="1" ht="36" customHeight="1" x14ac:dyDescent="0.25">
      <c r="A21" s="3">
        <v>4</v>
      </c>
      <c r="B21" s="4" t="s">
        <v>97</v>
      </c>
      <c r="C21" s="3" t="s">
        <v>81</v>
      </c>
      <c r="D21" s="8">
        <v>1</v>
      </c>
      <c r="E21" s="8">
        <v>4</v>
      </c>
      <c r="F21" s="38"/>
      <c r="G21" s="38">
        <v>27</v>
      </c>
      <c r="H21" s="38">
        <f t="shared" si="0"/>
        <v>0</v>
      </c>
      <c r="I21" s="38">
        <f t="shared" si="1"/>
        <v>0</v>
      </c>
      <c r="J21" s="38">
        <v>27</v>
      </c>
      <c r="K21" s="38">
        <f t="shared" si="2"/>
        <v>0</v>
      </c>
      <c r="L21" s="38">
        <f t="shared" si="3"/>
        <v>0</v>
      </c>
      <c r="M21" s="38">
        <v>27</v>
      </c>
      <c r="N21" s="38">
        <f t="shared" si="4"/>
        <v>0</v>
      </c>
      <c r="O21" s="38">
        <f t="shared" si="4"/>
        <v>0</v>
      </c>
      <c r="P21" s="38">
        <v>27</v>
      </c>
      <c r="Q21" s="38">
        <f t="shared" si="5"/>
        <v>0</v>
      </c>
      <c r="R21" s="38">
        <f t="shared" si="5"/>
        <v>0</v>
      </c>
      <c r="S21" s="29">
        <f t="shared" si="6"/>
        <v>108</v>
      </c>
      <c r="T21" s="29">
        <f t="shared" si="7"/>
        <v>0</v>
      </c>
      <c r="U21" s="29">
        <f t="shared" si="8"/>
        <v>0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/>
    </row>
    <row r="22" spans="1:180" s="11" customFormat="1" ht="35.25" customHeight="1" x14ac:dyDescent="0.25">
      <c r="A22" s="3">
        <v>5</v>
      </c>
      <c r="B22" s="4" t="s">
        <v>118</v>
      </c>
      <c r="C22" s="3" t="s">
        <v>108</v>
      </c>
      <c r="D22" s="8">
        <v>10</v>
      </c>
      <c r="E22" s="8">
        <v>30</v>
      </c>
      <c r="F22" s="38"/>
      <c r="G22" s="38">
        <v>28</v>
      </c>
      <c r="H22" s="38">
        <f t="shared" si="0"/>
        <v>0</v>
      </c>
      <c r="I22" s="38">
        <f t="shared" si="1"/>
        <v>0</v>
      </c>
      <c r="J22" s="38">
        <v>28</v>
      </c>
      <c r="K22" s="38">
        <f t="shared" si="2"/>
        <v>0</v>
      </c>
      <c r="L22" s="38">
        <f t="shared" si="3"/>
        <v>0</v>
      </c>
      <c r="M22" s="38">
        <v>28</v>
      </c>
      <c r="N22" s="38">
        <f t="shared" si="4"/>
        <v>0</v>
      </c>
      <c r="O22" s="38">
        <f t="shared" si="4"/>
        <v>0</v>
      </c>
      <c r="P22" s="38">
        <v>28</v>
      </c>
      <c r="Q22" s="38">
        <f t="shared" si="5"/>
        <v>0</v>
      </c>
      <c r="R22" s="38">
        <f t="shared" si="5"/>
        <v>0</v>
      </c>
      <c r="S22" s="29">
        <f>G22+J22+M22+P22</f>
        <v>112</v>
      </c>
      <c r="T22" s="29">
        <f t="shared" si="7"/>
        <v>0</v>
      </c>
      <c r="U22" s="29">
        <f t="shared" si="8"/>
        <v>0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/>
    </row>
    <row r="23" spans="1:180" s="11" customFormat="1" ht="51" customHeight="1" x14ac:dyDescent="0.25">
      <c r="A23" s="3">
        <v>6</v>
      </c>
      <c r="B23" s="4" t="s">
        <v>119</v>
      </c>
      <c r="C23" s="3" t="s">
        <v>108</v>
      </c>
      <c r="D23" s="36">
        <v>8</v>
      </c>
      <c r="E23" s="36">
        <v>18</v>
      </c>
      <c r="F23" s="43"/>
      <c r="G23" s="43">
        <v>24</v>
      </c>
      <c r="H23" s="43">
        <f t="shared" si="0"/>
        <v>0</v>
      </c>
      <c r="I23" s="43">
        <f t="shared" si="1"/>
        <v>0</v>
      </c>
      <c r="J23" s="43">
        <v>24</v>
      </c>
      <c r="K23" s="43">
        <f t="shared" si="2"/>
        <v>0</v>
      </c>
      <c r="L23" s="43">
        <f t="shared" si="3"/>
        <v>0</v>
      </c>
      <c r="M23" s="43">
        <v>24</v>
      </c>
      <c r="N23" s="43">
        <f t="shared" si="4"/>
        <v>0</v>
      </c>
      <c r="O23" s="43">
        <f t="shared" si="4"/>
        <v>0</v>
      </c>
      <c r="P23" s="43">
        <v>24</v>
      </c>
      <c r="Q23" s="43">
        <f t="shared" si="5"/>
        <v>0</v>
      </c>
      <c r="R23" s="43">
        <f t="shared" si="5"/>
        <v>0</v>
      </c>
      <c r="S23" s="29">
        <f t="shared" si="6"/>
        <v>96</v>
      </c>
      <c r="T23" s="29">
        <f t="shared" si="7"/>
        <v>0</v>
      </c>
      <c r="U23" s="29">
        <f t="shared" si="8"/>
        <v>0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/>
    </row>
    <row r="24" spans="1:180" s="11" customFormat="1" x14ac:dyDescent="0.25">
      <c r="A24" s="3">
        <v>7</v>
      </c>
      <c r="B24" s="3" t="s">
        <v>95</v>
      </c>
      <c r="C24" s="3" t="s">
        <v>81</v>
      </c>
      <c r="D24" s="8">
        <v>0</v>
      </c>
      <c r="E24" s="8">
        <v>1</v>
      </c>
      <c r="F24" s="38"/>
      <c r="G24" s="38">
        <v>28</v>
      </c>
      <c r="H24" s="38">
        <f t="shared" si="0"/>
        <v>0</v>
      </c>
      <c r="I24" s="38">
        <f t="shared" si="1"/>
        <v>0</v>
      </c>
      <c r="J24" s="38">
        <v>28</v>
      </c>
      <c r="K24" s="38">
        <f t="shared" si="2"/>
        <v>0</v>
      </c>
      <c r="L24" s="38">
        <f t="shared" si="3"/>
        <v>0</v>
      </c>
      <c r="M24" s="38">
        <v>28</v>
      </c>
      <c r="N24" s="38">
        <f t="shared" si="4"/>
        <v>0</v>
      </c>
      <c r="O24" s="38">
        <f t="shared" si="4"/>
        <v>0</v>
      </c>
      <c r="P24" s="38">
        <v>28</v>
      </c>
      <c r="Q24" s="38">
        <f t="shared" si="5"/>
        <v>0</v>
      </c>
      <c r="R24" s="38">
        <f t="shared" si="5"/>
        <v>0</v>
      </c>
      <c r="S24" s="29">
        <f t="shared" si="6"/>
        <v>112</v>
      </c>
      <c r="T24" s="29">
        <f>H24+K24+N24+Q24</f>
        <v>0</v>
      </c>
      <c r="U24" s="29">
        <f t="shared" si="8"/>
        <v>0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/>
    </row>
    <row r="25" spans="1:180" s="11" customFormat="1" x14ac:dyDescent="0.25">
      <c r="A25" s="94" t="s">
        <v>49</v>
      </c>
      <c r="B25" s="94"/>
      <c r="C25" s="94"/>
      <c r="D25" s="96"/>
      <c r="E25" s="96"/>
      <c r="F25" s="96"/>
      <c r="G25" s="8"/>
      <c r="H25" s="38">
        <f>SUM(H18:H24)</f>
        <v>0</v>
      </c>
      <c r="I25" s="38">
        <f>SUM(I18:I24)</f>
        <v>0</v>
      </c>
      <c r="J25" s="38"/>
      <c r="K25" s="38">
        <f>SUM(K18:K24)</f>
        <v>0</v>
      </c>
      <c r="L25" s="38">
        <f>SUM(L18:L24)</f>
        <v>0</v>
      </c>
      <c r="M25" s="38"/>
      <c r="N25" s="38">
        <f>SUM(N18:N24)</f>
        <v>0</v>
      </c>
      <c r="O25" s="38">
        <f>SUM(O18:O24)</f>
        <v>0</v>
      </c>
      <c r="P25" s="38"/>
      <c r="Q25" s="38">
        <f t="shared" si="5"/>
        <v>0</v>
      </c>
      <c r="R25" s="38">
        <f t="shared" si="5"/>
        <v>0</v>
      </c>
      <c r="S25" s="29"/>
      <c r="T25" s="29">
        <f>SUM(T18:T24)</f>
        <v>0</v>
      </c>
      <c r="U25" s="29">
        <f>SUM(U18:U24)</f>
        <v>0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/>
    </row>
    <row r="27" spans="1:180" x14ac:dyDescent="0.25">
      <c r="B27" s="48"/>
      <c r="G27" s="12"/>
      <c r="L27" s="31"/>
      <c r="M27" s="31"/>
      <c r="N27" s="31"/>
      <c r="O27" s="31"/>
      <c r="P27" s="31"/>
      <c r="Q27" s="31"/>
      <c r="R27" s="31"/>
      <c r="T27" s="59"/>
      <c r="U27" s="59"/>
    </row>
    <row r="28" spans="1:180" x14ac:dyDescent="0.25">
      <c r="B28" s="11"/>
      <c r="E28" s="12"/>
      <c r="H28" s="11"/>
      <c r="J28" s="31"/>
      <c r="N28" s="11"/>
      <c r="R28" s="31"/>
    </row>
    <row r="29" spans="1:180" x14ac:dyDescent="0.25">
      <c r="B29" s="31"/>
      <c r="E29" s="12"/>
      <c r="H29" s="11"/>
      <c r="N29" s="11"/>
      <c r="S29" s="1"/>
    </row>
    <row r="30" spans="1:180" x14ac:dyDescent="0.25">
      <c r="B30" s="48"/>
      <c r="G30" s="12"/>
      <c r="H30" s="12"/>
      <c r="I30" s="12"/>
      <c r="J30" s="11"/>
    </row>
    <row r="31" spans="1:180" x14ac:dyDescent="0.25">
      <c r="B31" s="42"/>
      <c r="G31" s="12"/>
      <c r="H31" s="12"/>
      <c r="I31" s="12"/>
      <c r="J31" s="12"/>
      <c r="K31" s="11"/>
    </row>
    <row r="32" spans="1:180" x14ac:dyDescent="0.25">
      <c r="B32" s="49"/>
      <c r="G32" s="12"/>
      <c r="L32" s="31"/>
      <c r="M32" s="31"/>
      <c r="N32" s="31"/>
      <c r="O32" s="31"/>
      <c r="P32" s="31"/>
      <c r="Q32" s="31"/>
      <c r="R32" s="31"/>
    </row>
    <row r="33" spans="2:18" x14ac:dyDescent="0.25">
      <c r="B33" s="49"/>
      <c r="L33" s="31"/>
      <c r="M33" s="31"/>
      <c r="N33" s="31"/>
      <c r="O33" s="31"/>
      <c r="P33" s="31"/>
      <c r="Q33" s="31"/>
      <c r="R33" s="31"/>
    </row>
    <row r="34" spans="2:18" x14ac:dyDescent="0.25">
      <c r="B34" s="49"/>
    </row>
    <row r="35" spans="2:18" x14ac:dyDescent="0.25">
      <c r="B35" s="49"/>
    </row>
    <row r="36" spans="2:18" x14ac:dyDescent="0.25">
      <c r="B36" s="49"/>
    </row>
    <row r="37" spans="2:18" x14ac:dyDescent="0.25">
      <c r="B37" s="49"/>
    </row>
    <row r="38" spans="2:18" x14ac:dyDescent="0.25">
      <c r="B38" s="49"/>
    </row>
    <row r="39" spans="2:18" x14ac:dyDescent="0.25">
      <c r="B39" s="49"/>
    </row>
    <row r="40" spans="2:18" x14ac:dyDescent="0.25">
      <c r="B40" s="49"/>
    </row>
    <row r="41" spans="2:18" x14ac:dyDescent="0.25">
      <c r="B41" s="49"/>
    </row>
    <row r="42" spans="2:18" x14ac:dyDescent="0.25">
      <c r="B42" s="49"/>
    </row>
    <row r="43" spans="2:18" x14ac:dyDescent="0.25">
      <c r="B43" s="49"/>
    </row>
    <row r="44" spans="2:18" x14ac:dyDescent="0.25">
      <c r="B44" s="49"/>
    </row>
    <row r="45" spans="2:18" x14ac:dyDescent="0.25">
      <c r="B45" s="49"/>
    </row>
    <row r="46" spans="2:18" x14ac:dyDescent="0.25">
      <c r="B46" s="49"/>
    </row>
    <row r="47" spans="2:18" x14ac:dyDescent="0.25">
      <c r="B47" s="31"/>
    </row>
    <row r="48" spans="2:18" x14ac:dyDescent="0.25">
      <c r="B48" s="49"/>
    </row>
  </sheetData>
  <mergeCells count="22">
    <mergeCell ref="A8:U8"/>
    <mergeCell ref="S15:U15"/>
    <mergeCell ref="M14:O14"/>
    <mergeCell ref="M15:O15"/>
    <mergeCell ref="P14:R14"/>
    <mergeCell ref="P15:R15"/>
    <mergeCell ref="A25:C25"/>
    <mergeCell ref="D25:F25"/>
    <mergeCell ref="D15:D16"/>
    <mergeCell ref="E15:E16"/>
    <mergeCell ref="A9:D9"/>
    <mergeCell ref="A12:U12"/>
    <mergeCell ref="A14:A16"/>
    <mergeCell ref="B14:B16"/>
    <mergeCell ref="C14:C16"/>
    <mergeCell ref="D14:E14"/>
    <mergeCell ref="F14:F16"/>
    <mergeCell ref="G14:I14"/>
    <mergeCell ref="J14:L14"/>
    <mergeCell ref="S14:U14"/>
    <mergeCell ref="G15:I15"/>
    <mergeCell ref="J15:L15"/>
  </mergeCells>
  <printOptions horizontalCentered="1"/>
  <pageMargins left="0.25" right="0.25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Y52"/>
  <sheetViews>
    <sheetView view="pageBreakPreview" topLeftCell="N7" zoomScale="80" zoomScaleNormal="100" zoomScaleSheetLayoutView="80" workbookViewId="0">
      <selection activeCell="A35" sqref="A35:XFD36"/>
    </sheetView>
  </sheetViews>
  <sheetFormatPr defaultRowHeight="15" x14ac:dyDescent="0.25"/>
  <cols>
    <col min="1" max="1" width="5.5703125" style="1" customWidth="1"/>
    <col min="2" max="2" width="51" style="1" customWidth="1"/>
    <col min="3" max="3" width="8.42578125" style="1" customWidth="1"/>
    <col min="4" max="4" width="7" style="1" customWidth="1"/>
    <col min="5" max="5" width="8.28515625" style="1" customWidth="1"/>
    <col min="6" max="6" width="10" style="1" customWidth="1"/>
    <col min="7" max="7" width="9.7109375" style="1" customWidth="1"/>
    <col min="8" max="8" width="9.85546875" style="1" customWidth="1"/>
    <col min="9" max="9" width="12" style="1" customWidth="1"/>
    <col min="10" max="10" width="12.85546875" style="1" customWidth="1"/>
    <col min="11" max="12" width="9.140625" style="1"/>
    <col min="13" max="13" width="14" style="11" customWidth="1"/>
    <col min="14" max="14" width="14.42578125" style="11" customWidth="1"/>
    <col min="15" max="16" width="9.7109375" style="11" customWidth="1"/>
    <col min="17" max="17" width="14.42578125" style="11" customWidth="1"/>
    <col min="18" max="18" width="14.5703125" style="11" customWidth="1"/>
    <col min="19" max="19" width="9.85546875" style="11" customWidth="1"/>
    <col min="20" max="20" width="10.5703125" style="11" customWidth="1"/>
    <col min="21" max="22" width="14.28515625" style="11" customWidth="1"/>
    <col min="23" max="23" width="13.140625" style="11" customWidth="1"/>
    <col min="24" max="24" width="12.85546875" style="11" customWidth="1"/>
    <col min="25" max="25" width="12.28515625" style="11" customWidth="1"/>
    <col min="26" max="34" width="9.140625" style="11"/>
    <col min="35" max="180" width="9.140625" style="1"/>
  </cols>
  <sheetData>
    <row r="1" spans="1:181" ht="15.75" x14ac:dyDescent="0.25">
      <c r="A1" s="14"/>
      <c r="B1" s="14"/>
      <c r="C1" s="14"/>
      <c r="D1" s="14"/>
    </row>
    <row r="2" spans="1:181" ht="15.75" x14ac:dyDescent="0.25">
      <c r="A2" s="14"/>
      <c r="B2" s="14"/>
      <c r="C2" s="14"/>
      <c r="D2" s="14"/>
    </row>
    <row r="3" spans="1:181" x14ac:dyDescent="0.25">
      <c r="A3" s="88"/>
      <c r="B3" s="88"/>
      <c r="C3" s="88"/>
      <c r="D3" s="88"/>
      <c r="X3" s="31"/>
    </row>
    <row r="4" spans="1:181" ht="15.75" x14ac:dyDescent="0.25">
      <c r="A4" s="6"/>
      <c r="B4" s="68"/>
      <c r="C4" s="68"/>
      <c r="D4" s="69"/>
      <c r="E4" s="76"/>
      <c r="F4" s="76"/>
      <c r="G4" s="76"/>
      <c r="H4" s="76"/>
      <c r="I4" s="76"/>
      <c r="J4" s="76"/>
      <c r="K4" s="76"/>
      <c r="L4" s="76"/>
      <c r="M4" s="77"/>
      <c r="N4" s="77"/>
      <c r="O4" s="76"/>
      <c r="Q4" s="68"/>
      <c r="R4" s="1"/>
      <c r="W4" s="68"/>
      <c r="X4" s="31"/>
    </row>
    <row r="5" spans="1:181" ht="15.75" x14ac:dyDescent="0.25">
      <c r="A5" s="6"/>
      <c r="B5" s="68"/>
      <c r="C5" s="68"/>
      <c r="D5" s="69"/>
      <c r="E5" s="76"/>
      <c r="F5" s="76"/>
      <c r="G5" s="76"/>
      <c r="H5" s="76"/>
      <c r="I5" s="76"/>
      <c r="J5" s="76"/>
      <c r="K5" s="76"/>
      <c r="L5" s="76"/>
      <c r="M5" s="77"/>
      <c r="N5" s="77"/>
      <c r="O5" s="76"/>
      <c r="Q5" s="68"/>
      <c r="R5" s="1"/>
      <c r="W5" s="68"/>
      <c r="X5" s="31"/>
    </row>
    <row r="6" spans="1:181" ht="15.75" x14ac:dyDescent="0.25">
      <c r="A6" s="6"/>
      <c r="B6" s="68"/>
      <c r="C6" s="68"/>
      <c r="D6" s="69"/>
      <c r="E6" s="76"/>
      <c r="F6" s="76"/>
      <c r="G6" s="76"/>
      <c r="H6" s="76"/>
      <c r="I6" s="68"/>
      <c r="J6" s="68"/>
      <c r="K6" s="76"/>
      <c r="L6" s="77"/>
      <c r="M6" s="77"/>
      <c r="N6" s="77"/>
      <c r="O6" s="76"/>
      <c r="Q6" s="76"/>
      <c r="R6" s="1"/>
      <c r="W6" s="68"/>
      <c r="X6" s="31"/>
    </row>
    <row r="7" spans="1:181" x14ac:dyDescent="0.25">
      <c r="A7" s="6"/>
      <c r="B7" s="6"/>
      <c r="C7" s="6"/>
      <c r="D7" s="6"/>
      <c r="X7" s="31"/>
    </row>
    <row r="8" spans="1:181" ht="15.75" x14ac:dyDescent="0.25">
      <c r="A8" s="90" t="s">
        <v>199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181" x14ac:dyDescent="0.25">
      <c r="A9" s="6"/>
      <c r="B9" s="6"/>
      <c r="C9" s="6"/>
      <c r="D9" s="6"/>
      <c r="K9" s="1" t="s">
        <v>201</v>
      </c>
      <c r="X9" s="31"/>
    </row>
    <row r="10" spans="1:181" x14ac:dyDescent="0.25">
      <c r="G10" s="31"/>
      <c r="Y10" s="13"/>
    </row>
    <row r="11" spans="1:181" ht="14.25" customHeight="1" x14ac:dyDescent="0.25">
      <c r="A11" s="107" t="s">
        <v>200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</row>
    <row r="12" spans="1:181" x14ac:dyDescent="0.25">
      <c r="Y12" s="13" t="s">
        <v>62</v>
      </c>
    </row>
    <row r="13" spans="1:181" ht="31.9" customHeight="1" x14ac:dyDescent="0.25">
      <c r="A13" s="98" t="s">
        <v>0</v>
      </c>
      <c r="B13" s="94" t="s">
        <v>42</v>
      </c>
      <c r="C13" s="94" t="s">
        <v>43</v>
      </c>
      <c r="D13" s="101" t="s">
        <v>44</v>
      </c>
      <c r="E13" s="101"/>
      <c r="F13" s="101" t="s">
        <v>47</v>
      </c>
      <c r="G13" s="94" t="s">
        <v>78</v>
      </c>
      <c r="H13" s="94"/>
      <c r="I13" s="94"/>
      <c r="J13" s="94"/>
      <c r="K13" s="94" t="s">
        <v>79</v>
      </c>
      <c r="L13" s="94"/>
      <c r="M13" s="94"/>
      <c r="N13" s="94"/>
      <c r="O13" s="94" t="s">
        <v>123</v>
      </c>
      <c r="P13" s="94"/>
      <c r="Q13" s="94"/>
      <c r="R13" s="94"/>
      <c r="S13" s="94" t="s">
        <v>124</v>
      </c>
      <c r="T13" s="94"/>
      <c r="U13" s="94"/>
      <c r="V13" s="94"/>
      <c r="W13" s="104" t="s">
        <v>126</v>
      </c>
      <c r="X13" s="105"/>
      <c r="Y13" s="106"/>
      <c r="Z13" s="9"/>
    </row>
    <row r="14" spans="1:181" x14ac:dyDescent="0.25">
      <c r="A14" s="99"/>
      <c r="B14" s="94"/>
      <c r="C14" s="94"/>
      <c r="D14" s="94" t="s">
        <v>45</v>
      </c>
      <c r="E14" s="94" t="s">
        <v>46</v>
      </c>
      <c r="F14" s="101"/>
      <c r="G14" s="94" t="s">
        <v>2</v>
      </c>
      <c r="H14" s="94"/>
      <c r="I14" s="94"/>
      <c r="J14" s="94"/>
      <c r="K14" s="94" t="s">
        <v>2</v>
      </c>
      <c r="L14" s="94"/>
      <c r="M14" s="94"/>
      <c r="N14" s="94"/>
      <c r="O14" s="94" t="s">
        <v>2</v>
      </c>
      <c r="P14" s="94"/>
      <c r="Q14" s="94"/>
      <c r="R14" s="94"/>
      <c r="S14" s="94" t="s">
        <v>2</v>
      </c>
      <c r="T14" s="94"/>
      <c r="U14" s="94"/>
      <c r="V14" s="94"/>
      <c r="W14" s="104" t="s">
        <v>49</v>
      </c>
      <c r="X14" s="105"/>
      <c r="Y14" s="106"/>
      <c r="Z14" s="9"/>
    </row>
    <row r="15" spans="1:181" x14ac:dyDescent="0.25">
      <c r="A15" s="100"/>
      <c r="B15" s="94"/>
      <c r="C15" s="94"/>
      <c r="D15" s="94"/>
      <c r="E15" s="94"/>
      <c r="F15" s="101"/>
      <c r="G15" s="3" t="s">
        <v>48</v>
      </c>
      <c r="H15" s="3" t="s">
        <v>63</v>
      </c>
      <c r="I15" s="3" t="s">
        <v>45</v>
      </c>
      <c r="J15" s="3" t="s">
        <v>46</v>
      </c>
      <c r="K15" s="3" t="s">
        <v>48</v>
      </c>
      <c r="L15" s="3" t="s">
        <v>63</v>
      </c>
      <c r="M15" s="3" t="s">
        <v>45</v>
      </c>
      <c r="N15" s="3" t="s">
        <v>46</v>
      </c>
      <c r="O15" s="3" t="s">
        <v>48</v>
      </c>
      <c r="P15" s="3" t="s">
        <v>63</v>
      </c>
      <c r="Q15" s="3" t="s">
        <v>45</v>
      </c>
      <c r="R15" s="3" t="s">
        <v>46</v>
      </c>
      <c r="S15" s="3" t="s">
        <v>48</v>
      </c>
      <c r="T15" s="3" t="s">
        <v>63</v>
      </c>
      <c r="U15" s="3" t="s">
        <v>45</v>
      </c>
      <c r="V15" s="3" t="s">
        <v>46</v>
      </c>
      <c r="W15" s="3" t="s">
        <v>48</v>
      </c>
      <c r="X15" s="3" t="s">
        <v>45</v>
      </c>
      <c r="Y15" s="3" t="s">
        <v>46</v>
      </c>
      <c r="Z15" s="10"/>
    </row>
    <row r="16" spans="1:181" ht="30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4" t="s">
        <v>64</v>
      </c>
      <c r="J16" s="4" t="s">
        <v>65</v>
      </c>
      <c r="K16" s="4">
        <v>10</v>
      </c>
      <c r="L16" s="4">
        <v>11</v>
      </c>
      <c r="M16" s="4" t="s">
        <v>66</v>
      </c>
      <c r="N16" s="4" t="s">
        <v>67</v>
      </c>
      <c r="O16" s="4">
        <v>14</v>
      </c>
      <c r="P16" s="4">
        <v>15</v>
      </c>
      <c r="Q16" s="4" t="s">
        <v>135</v>
      </c>
      <c r="R16" s="4" t="s">
        <v>136</v>
      </c>
      <c r="S16" s="4">
        <v>18</v>
      </c>
      <c r="T16" s="4">
        <v>19</v>
      </c>
      <c r="U16" s="4" t="s">
        <v>137</v>
      </c>
      <c r="V16" s="4" t="s">
        <v>138</v>
      </c>
      <c r="W16" s="4" t="s">
        <v>139</v>
      </c>
      <c r="X16" s="4" t="s">
        <v>140</v>
      </c>
      <c r="Y16" s="4" t="s">
        <v>141</v>
      </c>
      <c r="AI16" s="11"/>
      <c r="FY16" s="1"/>
    </row>
    <row r="17" spans="1:181" x14ac:dyDescent="0.25">
      <c r="A17" s="35">
        <v>1</v>
      </c>
      <c r="B17" s="3" t="s">
        <v>90</v>
      </c>
      <c r="C17" s="3" t="s">
        <v>89</v>
      </c>
      <c r="D17" s="52">
        <v>15</v>
      </c>
      <c r="E17" s="52">
        <v>22.5</v>
      </c>
      <c r="F17" s="52"/>
      <c r="G17" s="52">
        <v>28</v>
      </c>
      <c r="H17" s="52">
        <v>12</v>
      </c>
      <c r="I17" s="52">
        <f t="shared" ref="I17:I30" si="0">D17*F17*G17*H17</f>
        <v>0</v>
      </c>
      <c r="J17" s="52">
        <f t="shared" ref="J17:J30" si="1">E17*F17*H17*G17</f>
        <v>0</v>
      </c>
      <c r="K17" s="52">
        <v>28</v>
      </c>
      <c r="L17" s="52">
        <v>12</v>
      </c>
      <c r="M17" s="52">
        <f t="shared" ref="M17:M30" si="2">D17*F17*K17*L17</f>
        <v>0</v>
      </c>
      <c r="N17" s="50">
        <f t="shared" ref="N17:N30" si="3">E17*F17*K17*L17</f>
        <v>0</v>
      </c>
      <c r="O17" s="52">
        <f t="shared" ref="O17:O30" si="4">K17</f>
        <v>28</v>
      </c>
      <c r="P17" s="52">
        <f t="shared" ref="P17:P30" si="5">L17</f>
        <v>12</v>
      </c>
      <c r="Q17" s="50">
        <f t="shared" ref="Q17:Q30" si="6">D17*F17*O17*P17</f>
        <v>0</v>
      </c>
      <c r="R17" s="50">
        <f t="shared" ref="R17:R30" si="7">E17*F17*O17*P17</f>
        <v>0</v>
      </c>
      <c r="S17" s="50">
        <f t="shared" ref="S17:S30" si="8">O17</f>
        <v>28</v>
      </c>
      <c r="T17" s="50">
        <f t="shared" ref="T17:T30" si="9">P17</f>
        <v>12</v>
      </c>
      <c r="U17" s="50">
        <f t="shared" ref="U17:U30" si="10">D17*F17*S17*T17</f>
        <v>0</v>
      </c>
      <c r="V17" s="50">
        <f t="shared" ref="V17:V30" si="11">E17*F17*S17*T17</f>
        <v>0</v>
      </c>
      <c r="W17" s="50">
        <f t="shared" ref="W17:W30" si="12">G17+K17+O17+S17</f>
        <v>112</v>
      </c>
      <c r="X17" s="50">
        <f t="shared" ref="X17:X30" si="13">I17+M17+Q17+U17</f>
        <v>0</v>
      </c>
      <c r="Y17" s="50">
        <f t="shared" ref="Y17:Y30" si="14">J17+N17+R17+V17</f>
        <v>0</v>
      </c>
      <c r="AI17" s="11"/>
      <c r="FY17" s="1"/>
    </row>
    <row r="18" spans="1:181" ht="45.75" customHeight="1" x14ac:dyDescent="0.25">
      <c r="A18" s="35">
        <v>2</v>
      </c>
      <c r="B18" s="39" t="s">
        <v>151</v>
      </c>
      <c r="C18" s="3" t="s">
        <v>72</v>
      </c>
      <c r="D18" s="50">
        <v>30</v>
      </c>
      <c r="E18" s="50">
        <v>60</v>
      </c>
      <c r="F18" s="50"/>
      <c r="G18" s="50">
        <v>28</v>
      </c>
      <c r="H18" s="50">
        <v>12</v>
      </c>
      <c r="I18" s="50">
        <f t="shared" si="0"/>
        <v>0</v>
      </c>
      <c r="J18" s="50">
        <f t="shared" si="1"/>
        <v>0</v>
      </c>
      <c r="K18" s="50">
        <v>28</v>
      </c>
      <c r="L18" s="50">
        <v>12</v>
      </c>
      <c r="M18" s="50">
        <f t="shared" si="2"/>
        <v>0</v>
      </c>
      <c r="N18" s="50">
        <f t="shared" si="3"/>
        <v>0</v>
      </c>
      <c r="O18" s="50">
        <f t="shared" si="4"/>
        <v>28</v>
      </c>
      <c r="P18" s="50">
        <f t="shared" si="5"/>
        <v>12</v>
      </c>
      <c r="Q18" s="50">
        <f t="shared" si="6"/>
        <v>0</v>
      </c>
      <c r="R18" s="50">
        <f t="shared" si="7"/>
        <v>0</v>
      </c>
      <c r="S18" s="50">
        <f t="shared" si="8"/>
        <v>28</v>
      </c>
      <c r="T18" s="50">
        <f t="shared" si="9"/>
        <v>12</v>
      </c>
      <c r="U18" s="50">
        <f t="shared" si="10"/>
        <v>0</v>
      </c>
      <c r="V18" s="50">
        <f t="shared" si="11"/>
        <v>0</v>
      </c>
      <c r="W18" s="50">
        <f t="shared" si="12"/>
        <v>112</v>
      </c>
      <c r="X18" s="50">
        <f t="shared" si="13"/>
        <v>0</v>
      </c>
      <c r="Y18" s="50">
        <f t="shared" si="14"/>
        <v>0</v>
      </c>
      <c r="AI18" s="11"/>
      <c r="FY18" s="1"/>
    </row>
    <row r="19" spans="1:181" ht="43.5" customHeight="1" x14ac:dyDescent="0.25">
      <c r="A19" s="35">
        <v>3</v>
      </c>
      <c r="B19" s="39" t="s">
        <v>150</v>
      </c>
      <c r="C19" s="3" t="s">
        <v>71</v>
      </c>
      <c r="D19" s="50">
        <v>210</v>
      </c>
      <c r="E19" s="50">
        <v>420</v>
      </c>
      <c r="F19" s="50"/>
      <c r="G19" s="50">
        <v>28</v>
      </c>
      <c r="H19" s="50">
        <v>12</v>
      </c>
      <c r="I19" s="50">
        <f t="shared" si="0"/>
        <v>0</v>
      </c>
      <c r="J19" s="50">
        <f t="shared" si="1"/>
        <v>0</v>
      </c>
      <c r="K19" s="50">
        <v>28</v>
      </c>
      <c r="L19" s="50">
        <v>12</v>
      </c>
      <c r="M19" s="50">
        <f t="shared" si="2"/>
        <v>0</v>
      </c>
      <c r="N19" s="50">
        <f t="shared" si="3"/>
        <v>0</v>
      </c>
      <c r="O19" s="50">
        <f t="shared" si="4"/>
        <v>28</v>
      </c>
      <c r="P19" s="50">
        <f t="shared" si="5"/>
        <v>12</v>
      </c>
      <c r="Q19" s="50">
        <f t="shared" si="6"/>
        <v>0</v>
      </c>
      <c r="R19" s="50">
        <f t="shared" si="7"/>
        <v>0</v>
      </c>
      <c r="S19" s="50">
        <f t="shared" si="8"/>
        <v>28</v>
      </c>
      <c r="T19" s="50">
        <f t="shared" si="9"/>
        <v>12</v>
      </c>
      <c r="U19" s="50">
        <f t="shared" si="10"/>
        <v>0</v>
      </c>
      <c r="V19" s="50">
        <f t="shared" si="11"/>
        <v>0</v>
      </c>
      <c r="W19" s="50">
        <f t="shared" si="12"/>
        <v>112</v>
      </c>
      <c r="X19" s="50">
        <f t="shared" si="13"/>
        <v>0</v>
      </c>
      <c r="Y19" s="50">
        <f t="shared" si="14"/>
        <v>0</v>
      </c>
    </row>
    <row r="20" spans="1:181" ht="30" x14ac:dyDescent="0.25">
      <c r="A20" s="35">
        <v>4</v>
      </c>
      <c r="B20" s="39" t="s">
        <v>152</v>
      </c>
      <c r="C20" s="3" t="s">
        <v>71</v>
      </c>
      <c r="D20" s="50">
        <v>16</v>
      </c>
      <c r="E20" s="50">
        <v>32</v>
      </c>
      <c r="F20" s="50"/>
      <c r="G20" s="50">
        <v>28</v>
      </c>
      <c r="H20" s="50">
        <v>12</v>
      </c>
      <c r="I20" s="50">
        <f t="shared" si="0"/>
        <v>0</v>
      </c>
      <c r="J20" s="50">
        <f t="shared" si="1"/>
        <v>0</v>
      </c>
      <c r="K20" s="50">
        <v>28</v>
      </c>
      <c r="L20" s="50">
        <v>12</v>
      </c>
      <c r="M20" s="50">
        <f t="shared" si="2"/>
        <v>0</v>
      </c>
      <c r="N20" s="50">
        <f t="shared" si="3"/>
        <v>0</v>
      </c>
      <c r="O20" s="50">
        <f t="shared" si="4"/>
        <v>28</v>
      </c>
      <c r="P20" s="50">
        <f t="shared" si="5"/>
        <v>12</v>
      </c>
      <c r="Q20" s="50">
        <f t="shared" si="6"/>
        <v>0</v>
      </c>
      <c r="R20" s="50">
        <f t="shared" si="7"/>
        <v>0</v>
      </c>
      <c r="S20" s="50">
        <f t="shared" si="8"/>
        <v>28</v>
      </c>
      <c r="T20" s="50">
        <f t="shared" si="9"/>
        <v>12</v>
      </c>
      <c r="U20" s="50">
        <f t="shared" si="10"/>
        <v>0</v>
      </c>
      <c r="V20" s="50">
        <f t="shared" si="11"/>
        <v>0</v>
      </c>
      <c r="W20" s="50">
        <f t="shared" si="12"/>
        <v>112</v>
      </c>
      <c r="X20" s="50">
        <f t="shared" si="13"/>
        <v>0</v>
      </c>
      <c r="Y20" s="50">
        <f t="shared" si="14"/>
        <v>0</v>
      </c>
    </row>
    <row r="21" spans="1:181" ht="30" x14ac:dyDescent="0.25">
      <c r="A21" s="35">
        <v>5</v>
      </c>
      <c r="B21" s="39" t="s">
        <v>102</v>
      </c>
      <c r="C21" s="3" t="s">
        <v>71</v>
      </c>
      <c r="D21" s="50">
        <v>1</v>
      </c>
      <c r="E21" s="50">
        <v>2</v>
      </c>
      <c r="F21" s="50"/>
      <c r="G21" s="50">
        <v>28</v>
      </c>
      <c r="H21" s="50">
        <v>12</v>
      </c>
      <c r="I21" s="50">
        <f t="shared" si="0"/>
        <v>0</v>
      </c>
      <c r="J21" s="50">
        <f t="shared" si="1"/>
        <v>0</v>
      </c>
      <c r="K21" s="50">
        <v>28</v>
      </c>
      <c r="L21" s="50">
        <v>12</v>
      </c>
      <c r="M21" s="50">
        <f t="shared" si="2"/>
        <v>0</v>
      </c>
      <c r="N21" s="50">
        <f t="shared" si="3"/>
        <v>0</v>
      </c>
      <c r="O21" s="50">
        <f t="shared" si="4"/>
        <v>28</v>
      </c>
      <c r="P21" s="50">
        <f t="shared" si="5"/>
        <v>12</v>
      </c>
      <c r="Q21" s="50">
        <f t="shared" si="6"/>
        <v>0</v>
      </c>
      <c r="R21" s="50">
        <f t="shared" si="7"/>
        <v>0</v>
      </c>
      <c r="S21" s="50">
        <f t="shared" si="8"/>
        <v>28</v>
      </c>
      <c r="T21" s="50">
        <f t="shared" si="9"/>
        <v>12</v>
      </c>
      <c r="U21" s="50">
        <f t="shared" si="10"/>
        <v>0</v>
      </c>
      <c r="V21" s="50">
        <f t="shared" si="11"/>
        <v>0</v>
      </c>
      <c r="W21" s="50">
        <f t="shared" si="12"/>
        <v>112</v>
      </c>
      <c r="X21" s="50">
        <f t="shared" si="13"/>
        <v>0</v>
      </c>
      <c r="Y21" s="50">
        <f t="shared" si="14"/>
        <v>0</v>
      </c>
    </row>
    <row r="22" spans="1:181" ht="30" x14ac:dyDescent="0.25">
      <c r="A22" s="35">
        <v>6</v>
      </c>
      <c r="B22" s="39" t="s">
        <v>91</v>
      </c>
      <c r="C22" s="3" t="s">
        <v>73</v>
      </c>
      <c r="D22" s="50">
        <v>210</v>
      </c>
      <c r="E22" s="50">
        <v>420</v>
      </c>
      <c r="F22" s="50"/>
      <c r="G22" s="50">
        <v>28</v>
      </c>
      <c r="H22" s="50">
        <v>12</v>
      </c>
      <c r="I22" s="50">
        <f t="shared" si="0"/>
        <v>0</v>
      </c>
      <c r="J22" s="50">
        <f t="shared" si="1"/>
        <v>0</v>
      </c>
      <c r="K22" s="50">
        <v>28</v>
      </c>
      <c r="L22" s="50">
        <v>12</v>
      </c>
      <c r="M22" s="50">
        <f t="shared" si="2"/>
        <v>0</v>
      </c>
      <c r="N22" s="50">
        <f t="shared" si="3"/>
        <v>0</v>
      </c>
      <c r="O22" s="50">
        <f t="shared" si="4"/>
        <v>28</v>
      </c>
      <c r="P22" s="50">
        <f t="shared" si="5"/>
        <v>12</v>
      </c>
      <c r="Q22" s="50">
        <f t="shared" si="6"/>
        <v>0</v>
      </c>
      <c r="R22" s="50">
        <f t="shared" si="7"/>
        <v>0</v>
      </c>
      <c r="S22" s="50">
        <f t="shared" si="8"/>
        <v>28</v>
      </c>
      <c r="T22" s="50">
        <f t="shared" si="9"/>
        <v>12</v>
      </c>
      <c r="U22" s="50">
        <f t="shared" si="10"/>
        <v>0</v>
      </c>
      <c r="V22" s="50">
        <f t="shared" si="11"/>
        <v>0</v>
      </c>
      <c r="W22" s="50">
        <f t="shared" si="12"/>
        <v>112</v>
      </c>
      <c r="X22" s="50">
        <f t="shared" si="13"/>
        <v>0</v>
      </c>
      <c r="Y22" s="50">
        <f t="shared" si="14"/>
        <v>0</v>
      </c>
    </row>
    <row r="23" spans="1:181" x14ac:dyDescent="0.25">
      <c r="A23" s="35">
        <v>7</v>
      </c>
      <c r="B23" s="35" t="s">
        <v>68</v>
      </c>
      <c r="C23" s="3" t="s">
        <v>74</v>
      </c>
      <c r="D23" s="50">
        <v>2</v>
      </c>
      <c r="E23" s="50">
        <v>4</v>
      </c>
      <c r="F23" s="50"/>
      <c r="G23" s="50">
        <v>28</v>
      </c>
      <c r="H23" s="50">
        <v>12</v>
      </c>
      <c r="I23" s="50">
        <f t="shared" si="0"/>
        <v>0</v>
      </c>
      <c r="J23" s="50">
        <f t="shared" si="1"/>
        <v>0</v>
      </c>
      <c r="K23" s="50">
        <v>28</v>
      </c>
      <c r="L23" s="50">
        <v>12</v>
      </c>
      <c r="M23" s="50">
        <f t="shared" si="2"/>
        <v>0</v>
      </c>
      <c r="N23" s="50">
        <f t="shared" si="3"/>
        <v>0</v>
      </c>
      <c r="O23" s="50">
        <f t="shared" si="4"/>
        <v>28</v>
      </c>
      <c r="P23" s="50">
        <f t="shared" si="5"/>
        <v>12</v>
      </c>
      <c r="Q23" s="50">
        <f t="shared" si="6"/>
        <v>0</v>
      </c>
      <c r="R23" s="50">
        <f t="shared" si="7"/>
        <v>0</v>
      </c>
      <c r="S23" s="50">
        <f t="shared" si="8"/>
        <v>28</v>
      </c>
      <c r="T23" s="50">
        <f t="shared" si="9"/>
        <v>12</v>
      </c>
      <c r="U23" s="50">
        <f t="shared" si="10"/>
        <v>0</v>
      </c>
      <c r="V23" s="50">
        <f t="shared" si="11"/>
        <v>0</v>
      </c>
      <c r="W23" s="50">
        <f t="shared" si="12"/>
        <v>112</v>
      </c>
      <c r="X23" s="50">
        <f t="shared" si="13"/>
        <v>0</v>
      </c>
      <c r="Y23" s="50">
        <f t="shared" si="14"/>
        <v>0</v>
      </c>
    </row>
    <row r="24" spans="1:181" x14ac:dyDescent="0.25">
      <c r="A24" s="35">
        <v>8</v>
      </c>
      <c r="B24" s="35" t="s">
        <v>69</v>
      </c>
      <c r="C24" s="3" t="s">
        <v>74</v>
      </c>
      <c r="D24" s="50">
        <v>1</v>
      </c>
      <c r="E24" s="50">
        <v>2</v>
      </c>
      <c r="F24" s="50"/>
      <c r="G24" s="50">
        <v>28</v>
      </c>
      <c r="H24" s="50">
        <v>12</v>
      </c>
      <c r="I24" s="50">
        <f t="shared" si="0"/>
        <v>0</v>
      </c>
      <c r="J24" s="50">
        <f t="shared" si="1"/>
        <v>0</v>
      </c>
      <c r="K24" s="50">
        <v>28</v>
      </c>
      <c r="L24" s="50">
        <v>12</v>
      </c>
      <c r="M24" s="50">
        <f t="shared" si="2"/>
        <v>0</v>
      </c>
      <c r="N24" s="50">
        <f t="shared" si="3"/>
        <v>0</v>
      </c>
      <c r="O24" s="50">
        <f t="shared" si="4"/>
        <v>28</v>
      </c>
      <c r="P24" s="50">
        <f t="shared" si="5"/>
        <v>12</v>
      </c>
      <c r="Q24" s="50">
        <f t="shared" si="6"/>
        <v>0</v>
      </c>
      <c r="R24" s="50">
        <f t="shared" si="7"/>
        <v>0</v>
      </c>
      <c r="S24" s="50">
        <f t="shared" si="8"/>
        <v>28</v>
      </c>
      <c r="T24" s="50">
        <f t="shared" si="9"/>
        <v>12</v>
      </c>
      <c r="U24" s="50">
        <f t="shared" si="10"/>
        <v>0</v>
      </c>
      <c r="V24" s="50">
        <f t="shared" si="11"/>
        <v>0</v>
      </c>
      <c r="W24" s="50">
        <f t="shared" si="12"/>
        <v>112</v>
      </c>
      <c r="X24" s="50">
        <f t="shared" si="13"/>
        <v>0</v>
      </c>
      <c r="Y24" s="50">
        <f t="shared" si="14"/>
        <v>0</v>
      </c>
    </row>
    <row r="25" spans="1:181" x14ac:dyDescent="0.25">
      <c r="A25" s="35">
        <v>9</v>
      </c>
      <c r="B25" s="35" t="s">
        <v>70</v>
      </c>
      <c r="C25" s="3" t="s">
        <v>71</v>
      </c>
      <c r="D25" s="50">
        <v>1</v>
      </c>
      <c r="E25" s="50">
        <v>2</v>
      </c>
      <c r="F25" s="50"/>
      <c r="G25" s="50">
        <v>28</v>
      </c>
      <c r="H25" s="50">
        <v>12</v>
      </c>
      <c r="I25" s="50">
        <f t="shared" si="0"/>
        <v>0</v>
      </c>
      <c r="J25" s="50">
        <f t="shared" si="1"/>
        <v>0</v>
      </c>
      <c r="K25" s="50">
        <v>28</v>
      </c>
      <c r="L25" s="50">
        <v>12</v>
      </c>
      <c r="M25" s="50">
        <f t="shared" si="2"/>
        <v>0</v>
      </c>
      <c r="N25" s="50">
        <f t="shared" si="3"/>
        <v>0</v>
      </c>
      <c r="O25" s="50">
        <f t="shared" si="4"/>
        <v>28</v>
      </c>
      <c r="P25" s="50">
        <f t="shared" si="5"/>
        <v>12</v>
      </c>
      <c r="Q25" s="50">
        <f t="shared" si="6"/>
        <v>0</v>
      </c>
      <c r="R25" s="50">
        <f t="shared" si="7"/>
        <v>0</v>
      </c>
      <c r="S25" s="50">
        <f t="shared" si="8"/>
        <v>28</v>
      </c>
      <c r="T25" s="50">
        <f t="shared" si="9"/>
        <v>12</v>
      </c>
      <c r="U25" s="50">
        <f t="shared" si="10"/>
        <v>0</v>
      </c>
      <c r="V25" s="50">
        <f t="shared" si="11"/>
        <v>0</v>
      </c>
      <c r="W25" s="50">
        <f t="shared" si="12"/>
        <v>112</v>
      </c>
      <c r="X25" s="50">
        <f t="shared" si="13"/>
        <v>0</v>
      </c>
      <c r="Y25" s="50">
        <f t="shared" si="14"/>
        <v>0</v>
      </c>
    </row>
    <row r="26" spans="1:181" ht="30" x14ac:dyDescent="0.25">
      <c r="A26" s="35">
        <v>10</v>
      </c>
      <c r="B26" s="39" t="s">
        <v>98</v>
      </c>
      <c r="C26" s="3" t="s">
        <v>75</v>
      </c>
      <c r="D26" s="50">
        <v>2</v>
      </c>
      <c r="E26" s="50">
        <v>4</v>
      </c>
      <c r="F26" s="50"/>
      <c r="G26" s="50">
        <v>28</v>
      </c>
      <c r="H26" s="50">
        <v>12</v>
      </c>
      <c r="I26" s="50">
        <f t="shared" si="0"/>
        <v>0</v>
      </c>
      <c r="J26" s="50">
        <f t="shared" si="1"/>
        <v>0</v>
      </c>
      <c r="K26" s="50">
        <v>28</v>
      </c>
      <c r="L26" s="50">
        <v>12</v>
      </c>
      <c r="M26" s="50">
        <f t="shared" si="2"/>
        <v>0</v>
      </c>
      <c r="N26" s="50">
        <f t="shared" si="3"/>
        <v>0</v>
      </c>
      <c r="O26" s="50">
        <f t="shared" si="4"/>
        <v>28</v>
      </c>
      <c r="P26" s="50">
        <f t="shared" si="5"/>
        <v>12</v>
      </c>
      <c r="Q26" s="50">
        <f t="shared" si="6"/>
        <v>0</v>
      </c>
      <c r="R26" s="50">
        <f t="shared" si="7"/>
        <v>0</v>
      </c>
      <c r="S26" s="50">
        <f t="shared" si="8"/>
        <v>28</v>
      </c>
      <c r="T26" s="50">
        <f t="shared" si="9"/>
        <v>12</v>
      </c>
      <c r="U26" s="50">
        <f t="shared" si="10"/>
        <v>0</v>
      </c>
      <c r="V26" s="50">
        <f t="shared" si="11"/>
        <v>0</v>
      </c>
      <c r="W26" s="50">
        <f t="shared" si="12"/>
        <v>112</v>
      </c>
      <c r="X26" s="50">
        <f t="shared" si="13"/>
        <v>0</v>
      </c>
      <c r="Y26" s="50">
        <f t="shared" si="14"/>
        <v>0</v>
      </c>
    </row>
    <row r="27" spans="1:181" ht="30" x14ac:dyDescent="0.25">
      <c r="A27" s="35">
        <v>11</v>
      </c>
      <c r="B27" s="39" t="s">
        <v>92</v>
      </c>
      <c r="C27" s="3" t="s">
        <v>73</v>
      </c>
      <c r="D27" s="50">
        <v>30</v>
      </c>
      <c r="E27" s="50">
        <v>60</v>
      </c>
      <c r="F27" s="50"/>
      <c r="G27" s="50">
        <v>28</v>
      </c>
      <c r="H27" s="50">
        <v>12</v>
      </c>
      <c r="I27" s="50">
        <f t="shared" si="0"/>
        <v>0</v>
      </c>
      <c r="J27" s="50">
        <f t="shared" si="1"/>
        <v>0</v>
      </c>
      <c r="K27" s="50">
        <v>28</v>
      </c>
      <c r="L27" s="50">
        <v>12</v>
      </c>
      <c r="M27" s="50">
        <f t="shared" si="2"/>
        <v>0</v>
      </c>
      <c r="N27" s="50">
        <f t="shared" si="3"/>
        <v>0</v>
      </c>
      <c r="O27" s="50">
        <f t="shared" si="4"/>
        <v>28</v>
      </c>
      <c r="P27" s="50">
        <f t="shared" si="5"/>
        <v>12</v>
      </c>
      <c r="Q27" s="50">
        <f t="shared" si="6"/>
        <v>0</v>
      </c>
      <c r="R27" s="50">
        <f t="shared" si="7"/>
        <v>0</v>
      </c>
      <c r="S27" s="50">
        <f t="shared" si="8"/>
        <v>28</v>
      </c>
      <c r="T27" s="50">
        <f t="shared" si="9"/>
        <v>12</v>
      </c>
      <c r="U27" s="50">
        <f t="shared" si="10"/>
        <v>0</v>
      </c>
      <c r="V27" s="50">
        <f t="shared" si="11"/>
        <v>0</v>
      </c>
      <c r="W27" s="50">
        <f t="shared" si="12"/>
        <v>112</v>
      </c>
      <c r="X27" s="50">
        <f t="shared" si="13"/>
        <v>0</v>
      </c>
      <c r="Y27" s="50">
        <f t="shared" si="14"/>
        <v>0</v>
      </c>
    </row>
    <row r="28" spans="1:181" x14ac:dyDescent="0.25">
      <c r="A28" s="35">
        <v>12</v>
      </c>
      <c r="B28" s="35" t="s">
        <v>99</v>
      </c>
      <c r="C28" s="3" t="s">
        <v>100</v>
      </c>
      <c r="D28" s="58">
        <v>1</v>
      </c>
      <c r="E28" s="58">
        <v>5</v>
      </c>
      <c r="F28" s="50"/>
      <c r="G28" s="50">
        <v>28</v>
      </c>
      <c r="H28" s="50">
        <v>12</v>
      </c>
      <c r="I28" s="50">
        <f t="shared" si="0"/>
        <v>0</v>
      </c>
      <c r="J28" s="50">
        <f t="shared" si="1"/>
        <v>0</v>
      </c>
      <c r="K28" s="50">
        <v>28</v>
      </c>
      <c r="L28" s="50">
        <v>12</v>
      </c>
      <c r="M28" s="50">
        <f t="shared" si="2"/>
        <v>0</v>
      </c>
      <c r="N28" s="50">
        <f t="shared" si="3"/>
        <v>0</v>
      </c>
      <c r="O28" s="50">
        <f t="shared" si="4"/>
        <v>28</v>
      </c>
      <c r="P28" s="50">
        <f t="shared" si="5"/>
        <v>12</v>
      </c>
      <c r="Q28" s="50">
        <f t="shared" si="6"/>
        <v>0</v>
      </c>
      <c r="R28" s="50">
        <f t="shared" si="7"/>
        <v>0</v>
      </c>
      <c r="S28" s="50">
        <f t="shared" si="8"/>
        <v>28</v>
      </c>
      <c r="T28" s="50">
        <f t="shared" si="9"/>
        <v>12</v>
      </c>
      <c r="U28" s="50">
        <f t="shared" si="10"/>
        <v>0</v>
      </c>
      <c r="V28" s="50">
        <f t="shared" si="11"/>
        <v>0</v>
      </c>
      <c r="W28" s="50">
        <f t="shared" si="12"/>
        <v>112</v>
      </c>
      <c r="X28" s="50">
        <f t="shared" si="13"/>
        <v>0</v>
      </c>
      <c r="Y28" s="50">
        <f t="shared" si="14"/>
        <v>0</v>
      </c>
    </row>
    <row r="29" spans="1:181" x14ac:dyDescent="0.25">
      <c r="A29" s="35">
        <v>13</v>
      </c>
      <c r="B29" s="35" t="s">
        <v>101</v>
      </c>
      <c r="C29" s="3" t="s">
        <v>100</v>
      </c>
      <c r="D29" s="58">
        <v>0</v>
      </c>
      <c r="E29" s="58">
        <v>1</v>
      </c>
      <c r="F29" s="50"/>
      <c r="G29" s="50">
        <v>28</v>
      </c>
      <c r="H29" s="50">
        <v>12</v>
      </c>
      <c r="I29" s="50">
        <f t="shared" si="0"/>
        <v>0</v>
      </c>
      <c r="J29" s="50">
        <f t="shared" si="1"/>
        <v>0</v>
      </c>
      <c r="K29" s="50">
        <v>28</v>
      </c>
      <c r="L29" s="50">
        <v>12</v>
      </c>
      <c r="M29" s="50">
        <f t="shared" si="2"/>
        <v>0</v>
      </c>
      <c r="N29" s="50">
        <f t="shared" si="3"/>
        <v>0</v>
      </c>
      <c r="O29" s="50">
        <f t="shared" si="4"/>
        <v>28</v>
      </c>
      <c r="P29" s="50">
        <f t="shared" si="5"/>
        <v>12</v>
      </c>
      <c r="Q29" s="50">
        <f t="shared" si="6"/>
        <v>0</v>
      </c>
      <c r="R29" s="50">
        <f t="shared" si="7"/>
        <v>0</v>
      </c>
      <c r="S29" s="50">
        <f t="shared" si="8"/>
        <v>28</v>
      </c>
      <c r="T29" s="50">
        <f t="shared" si="9"/>
        <v>12</v>
      </c>
      <c r="U29" s="50">
        <f t="shared" si="10"/>
        <v>0</v>
      </c>
      <c r="V29" s="50">
        <f t="shared" si="11"/>
        <v>0</v>
      </c>
      <c r="W29" s="50">
        <f t="shared" si="12"/>
        <v>112</v>
      </c>
      <c r="X29" s="50">
        <f t="shared" si="13"/>
        <v>0</v>
      </c>
      <c r="Y29" s="50">
        <f t="shared" si="14"/>
        <v>0</v>
      </c>
    </row>
    <row r="30" spans="1:181" x14ac:dyDescent="0.25">
      <c r="A30" s="35">
        <v>14</v>
      </c>
      <c r="B30" s="35" t="s">
        <v>149</v>
      </c>
      <c r="C30" s="3" t="s">
        <v>71</v>
      </c>
      <c r="D30" s="50">
        <v>1</v>
      </c>
      <c r="E30" s="50">
        <v>3</v>
      </c>
      <c r="F30" s="50"/>
      <c r="G30" s="50">
        <v>28</v>
      </c>
      <c r="H30" s="50">
        <v>12</v>
      </c>
      <c r="I30" s="50">
        <f t="shared" si="0"/>
        <v>0</v>
      </c>
      <c r="J30" s="50">
        <f t="shared" si="1"/>
        <v>0</v>
      </c>
      <c r="K30" s="50">
        <v>28</v>
      </c>
      <c r="L30" s="50">
        <v>12</v>
      </c>
      <c r="M30" s="50">
        <f t="shared" si="2"/>
        <v>0</v>
      </c>
      <c r="N30" s="50">
        <f t="shared" si="3"/>
        <v>0</v>
      </c>
      <c r="O30" s="50">
        <f t="shared" si="4"/>
        <v>28</v>
      </c>
      <c r="P30" s="50">
        <f t="shared" si="5"/>
        <v>12</v>
      </c>
      <c r="Q30" s="50">
        <f t="shared" si="6"/>
        <v>0</v>
      </c>
      <c r="R30" s="50">
        <f t="shared" si="7"/>
        <v>0</v>
      </c>
      <c r="S30" s="50">
        <f t="shared" si="8"/>
        <v>28</v>
      </c>
      <c r="T30" s="50">
        <f t="shared" si="9"/>
        <v>12</v>
      </c>
      <c r="U30" s="50">
        <f t="shared" si="10"/>
        <v>0</v>
      </c>
      <c r="V30" s="50">
        <f t="shared" si="11"/>
        <v>0</v>
      </c>
      <c r="W30" s="50">
        <f t="shared" si="12"/>
        <v>112</v>
      </c>
      <c r="X30" s="50">
        <f t="shared" si="13"/>
        <v>0</v>
      </c>
      <c r="Y30" s="50">
        <f t="shared" si="14"/>
        <v>0</v>
      </c>
    </row>
    <row r="31" spans="1:181" x14ac:dyDescent="0.25">
      <c r="A31" s="102" t="s">
        <v>49</v>
      </c>
      <c r="B31" s="102"/>
      <c r="C31" s="102"/>
      <c r="D31" s="102"/>
      <c r="E31" s="102"/>
      <c r="F31" s="102"/>
      <c r="G31" s="102"/>
      <c r="H31" s="102"/>
      <c r="I31" s="50">
        <f>SUM(I17:I30)</f>
        <v>0</v>
      </c>
      <c r="J31" s="50">
        <f>SUM(J17:J30)</f>
        <v>0</v>
      </c>
      <c r="K31" s="103"/>
      <c r="L31" s="103"/>
      <c r="M31" s="50">
        <f>SUM(M17:M30)</f>
        <v>0</v>
      </c>
      <c r="N31" s="50">
        <f>SUM(N17:N30)</f>
        <v>0</v>
      </c>
      <c r="O31" s="50"/>
      <c r="P31" s="50"/>
      <c r="Q31" s="50">
        <f>SUM(Q17:Q30)</f>
        <v>0</v>
      </c>
      <c r="R31" s="50">
        <f>SUM(R17:R30)</f>
        <v>0</v>
      </c>
      <c r="S31" s="50"/>
      <c r="T31" s="50"/>
      <c r="U31" s="50">
        <f>SUM(U17:U30)</f>
        <v>0</v>
      </c>
      <c r="V31" s="50">
        <f>SUM(V17:V30)</f>
        <v>0</v>
      </c>
      <c r="W31" s="50"/>
      <c r="X31" s="50">
        <f>I31+M31+Q31+U31</f>
        <v>0</v>
      </c>
      <c r="Y31" s="50">
        <f>J31+N31+R31+V31</f>
        <v>0</v>
      </c>
    </row>
    <row r="32" spans="1:181" x14ac:dyDescent="0.25">
      <c r="Y32" s="55"/>
    </row>
    <row r="33" spans="1:181" x14ac:dyDescent="0.25">
      <c r="B33" s="48"/>
      <c r="G33" s="12"/>
      <c r="V33" s="55"/>
      <c r="W33" s="31"/>
      <c r="X33" s="55"/>
      <c r="Y33" s="55"/>
    </row>
    <row r="34" spans="1:181" x14ac:dyDescent="0.25">
      <c r="A34" s="33"/>
      <c r="B34" s="31"/>
      <c r="G34" s="12"/>
      <c r="H34" s="11"/>
      <c r="I34" s="34"/>
      <c r="J34" s="34"/>
      <c r="K34" s="11"/>
      <c r="L34" s="11"/>
      <c r="N34" s="12"/>
      <c r="O34" s="12"/>
      <c r="P34" s="12"/>
      <c r="Q34" s="12"/>
      <c r="R34" s="12"/>
      <c r="S34" s="12"/>
      <c r="T34" s="12"/>
      <c r="U34" s="12"/>
      <c r="V34" s="12"/>
      <c r="W34" s="31"/>
      <c r="X34" s="67"/>
      <c r="Y34" s="67"/>
    </row>
    <row r="35" spans="1:181" x14ac:dyDescent="0.25">
      <c r="B35" s="42"/>
      <c r="G35" s="12"/>
      <c r="H35" s="11"/>
      <c r="I35" s="34"/>
      <c r="J35" s="34"/>
      <c r="K35" s="11"/>
      <c r="L35" s="11"/>
      <c r="N35" s="1"/>
      <c r="O35" s="1"/>
      <c r="P35" s="1"/>
      <c r="Q35" s="1"/>
      <c r="R35" s="1"/>
      <c r="S35" s="1"/>
      <c r="T35" s="1"/>
      <c r="U35" s="1"/>
      <c r="V35" s="1"/>
      <c r="W35" s="1"/>
      <c r="X35" s="12"/>
    </row>
    <row r="36" spans="1:181" x14ac:dyDescent="0.25">
      <c r="B36" s="49"/>
      <c r="G36" s="12"/>
      <c r="H36" s="11"/>
      <c r="I36" s="34"/>
      <c r="J36" s="34"/>
      <c r="K36" s="11"/>
      <c r="L36" s="11"/>
      <c r="N36" s="1"/>
      <c r="O36" s="1"/>
      <c r="P36" s="1"/>
      <c r="Q36" s="1"/>
      <c r="R36" s="1"/>
      <c r="S36" s="1"/>
      <c r="T36" s="1"/>
      <c r="U36" s="1"/>
      <c r="V36" s="1"/>
      <c r="W36" s="31"/>
      <c r="X36" s="12"/>
    </row>
    <row r="37" spans="1:181" x14ac:dyDescent="0.25">
      <c r="B37" s="49"/>
      <c r="I37" s="12"/>
      <c r="J37" s="12"/>
      <c r="W37" s="31"/>
    </row>
    <row r="38" spans="1:181" s="11" customFormat="1" x14ac:dyDescent="0.25">
      <c r="A38" s="1"/>
      <c r="B38" s="49"/>
      <c r="C38" s="1"/>
      <c r="D38" s="1"/>
      <c r="E38" s="1"/>
      <c r="F38" s="1"/>
      <c r="G38" s="1"/>
      <c r="H38" s="1"/>
      <c r="I38" s="12"/>
      <c r="J38" s="12"/>
      <c r="K38" s="1"/>
      <c r="L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/>
    </row>
    <row r="39" spans="1:181" x14ac:dyDescent="0.25">
      <c r="B39" s="49"/>
      <c r="I39" s="12"/>
      <c r="J39" s="12"/>
    </row>
    <row r="40" spans="1:181" x14ac:dyDescent="0.25">
      <c r="B40" s="49"/>
      <c r="I40" s="12"/>
      <c r="J40" s="12"/>
      <c r="X40" s="55"/>
    </row>
    <row r="41" spans="1:181" x14ac:dyDescent="0.25">
      <c r="B41" s="49"/>
      <c r="I41" s="12"/>
      <c r="J41" s="12"/>
    </row>
    <row r="42" spans="1:181" x14ac:dyDescent="0.25">
      <c r="B42" s="49"/>
      <c r="I42" s="12"/>
      <c r="J42" s="12"/>
    </row>
    <row r="43" spans="1:181" x14ac:dyDescent="0.25">
      <c r="B43" s="49"/>
      <c r="I43" s="12"/>
      <c r="J43" s="12"/>
    </row>
    <row r="44" spans="1:181" x14ac:dyDescent="0.25">
      <c r="B44" s="49"/>
      <c r="I44" s="12"/>
      <c r="J44" s="12"/>
    </row>
    <row r="45" spans="1:181" x14ac:dyDescent="0.25">
      <c r="B45" s="49"/>
      <c r="I45" s="12"/>
      <c r="J45" s="12"/>
    </row>
    <row r="46" spans="1:181" x14ac:dyDescent="0.25">
      <c r="B46" s="49"/>
    </row>
    <row r="47" spans="1:181" x14ac:dyDescent="0.25">
      <c r="B47" s="49"/>
    </row>
    <row r="48" spans="1:181" x14ac:dyDescent="0.25">
      <c r="B48" s="49"/>
    </row>
    <row r="49" spans="2:2" x14ac:dyDescent="0.25">
      <c r="B49" s="49"/>
    </row>
    <row r="50" spans="2:2" x14ac:dyDescent="0.25">
      <c r="B50" s="49"/>
    </row>
    <row r="51" spans="2:2" x14ac:dyDescent="0.25">
      <c r="B51" s="31"/>
    </row>
    <row r="52" spans="2:2" x14ac:dyDescent="0.25">
      <c r="B52" s="49"/>
    </row>
  </sheetData>
  <mergeCells count="23">
    <mergeCell ref="A8:Y8"/>
    <mergeCell ref="G14:J14"/>
    <mergeCell ref="K14:N14"/>
    <mergeCell ref="O13:R13"/>
    <mergeCell ref="O14:R14"/>
    <mergeCell ref="S13:V13"/>
    <mergeCell ref="S14:V14"/>
    <mergeCell ref="A31:F31"/>
    <mergeCell ref="G31:H31"/>
    <mergeCell ref="K31:L31"/>
    <mergeCell ref="A3:D3"/>
    <mergeCell ref="W14:Y14"/>
    <mergeCell ref="A11:Y11"/>
    <mergeCell ref="A13:A15"/>
    <mergeCell ref="B13:B15"/>
    <mergeCell ref="C13:C15"/>
    <mergeCell ref="D13:E13"/>
    <mergeCell ref="F13:F15"/>
    <mergeCell ref="G13:J13"/>
    <mergeCell ref="K13:N13"/>
    <mergeCell ref="W13:Y13"/>
    <mergeCell ref="D14:D15"/>
    <mergeCell ref="E14:E15"/>
  </mergeCells>
  <pageMargins left="0.25" right="0.25" top="0.75" bottom="0.75" header="0.3" footer="0.3"/>
  <pageSetup paperSize="9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X60"/>
  <sheetViews>
    <sheetView view="pageBreakPreview" topLeftCell="D25" zoomScale="90" zoomScaleNormal="100" zoomScaleSheetLayoutView="90" workbookViewId="0">
      <selection activeCell="D15" sqref="D15"/>
    </sheetView>
  </sheetViews>
  <sheetFormatPr defaultRowHeight="15" x14ac:dyDescent="0.25"/>
  <cols>
    <col min="1" max="1" width="5.7109375" style="1" customWidth="1"/>
    <col min="2" max="2" width="51" style="1" customWidth="1"/>
    <col min="3" max="3" width="9.85546875" style="1" customWidth="1"/>
    <col min="4" max="4" width="9.140625" style="1" customWidth="1"/>
    <col min="5" max="5" width="8.85546875" style="1" customWidth="1"/>
    <col min="6" max="6" width="10" style="1" customWidth="1"/>
    <col min="7" max="7" width="9.85546875" style="1" customWidth="1"/>
    <col min="8" max="8" width="11" style="46" customWidth="1"/>
    <col min="9" max="9" width="12" style="46" customWidth="1"/>
    <col min="10" max="10" width="9.85546875" style="1" customWidth="1"/>
    <col min="11" max="11" width="10.85546875" style="1" bestFit="1" customWidth="1"/>
    <col min="12" max="12" width="11.140625" style="46" bestFit="1" customWidth="1"/>
    <col min="13" max="14" width="11.140625" style="1" customWidth="1"/>
    <col min="15" max="15" width="11.140625" style="46" customWidth="1"/>
    <col min="16" max="17" width="11.140625" style="1" customWidth="1"/>
    <col min="18" max="18" width="11.140625" style="46" customWidth="1"/>
    <col min="19" max="19" width="10.28515625" style="11" customWidth="1"/>
    <col min="20" max="20" width="12.140625" style="55" customWidth="1"/>
    <col min="21" max="21" width="12.85546875" style="55" customWidth="1"/>
    <col min="22" max="22" width="13.42578125" style="11" customWidth="1"/>
    <col min="23" max="23" width="12.85546875" style="11" customWidth="1"/>
    <col min="24" max="24" width="12.28515625" style="11" customWidth="1"/>
    <col min="25" max="33" width="9.140625" style="11"/>
    <col min="34" max="179" width="9.140625" style="1"/>
  </cols>
  <sheetData>
    <row r="1" spans="1:180" s="1" customFormat="1" ht="15.75" customHeight="1" x14ac:dyDescent="0.25">
      <c r="A1" s="14"/>
      <c r="B1" s="14"/>
      <c r="C1" s="14"/>
      <c r="D1" s="14"/>
      <c r="H1" s="46"/>
      <c r="I1" s="46"/>
      <c r="L1" s="46"/>
      <c r="O1" s="46"/>
      <c r="R1" s="46"/>
      <c r="S1" s="11"/>
      <c r="T1" s="55"/>
      <c r="U1" s="55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FX1"/>
    </row>
    <row r="2" spans="1:180" s="1" customFormat="1" ht="15.75" customHeight="1" x14ac:dyDescent="0.25">
      <c r="A2" s="14"/>
      <c r="B2" s="14"/>
      <c r="C2" s="14"/>
      <c r="D2" s="14"/>
      <c r="H2" s="46"/>
      <c r="I2" s="46"/>
      <c r="L2" s="46"/>
      <c r="O2" s="46"/>
      <c r="R2" s="46"/>
      <c r="S2" s="11"/>
      <c r="T2" s="55"/>
      <c r="U2" s="55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FX2"/>
    </row>
    <row r="3" spans="1:180" s="1" customFormat="1" ht="15.75" customHeight="1" x14ac:dyDescent="0.25">
      <c r="A3" s="14"/>
      <c r="B3" s="14"/>
      <c r="C3" s="14"/>
      <c r="D3" s="14"/>
      <c r="H3" s="46"/>
      <c r="I3" s="46"/>
      <c r="L3" s="46"/>
      <c r="O3" s="46"/>
      <c r="R3" s="46"/>
      <c r="S3" s="11"/>
      <c r="T3" s="55"/>
      <c r="U3" s="55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FX3"/>
    </row>
    <row r="4" spans="1:180" s="1" customFormat="1" ht="15.75" customHeight="1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K4" s="76"/>
      <c r="L4" s="76"/>
      <c r="M4" s="77"/>
      <c r="N4" s="77"/>
      <c r="O4" s="76"/>
      <c r="P4" s="11"/>
      <c r="Q4" s="68"/>
      <c r="S4" s="11"/>
      <c r="T4" s="68"/>
      <c r="U4" s="11"/>
      <c r="V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FX4"/>
    </row>
    <row r="5" spans="1:180" s="1" customFormat="1" ht="15.75" customHeight="1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K5" s="76"/>
      <c r="L5" s="76"/>
      <c r="M5" s="77"/>
      <c r="N5" s="77"/>
      <c r="O5" s="76"/>
      <c r="P5" s="11"/>
      <c r="Q5" s="68"/>
      <c r="S5" s="11"/>
      <c r="T5" s="68"/>
      <c r="U5" s="11"/>
      <c r="V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FX5"/>
    </row>
    <row r="6" spans="1:180" s="1" customFormat="1" ht="15.75" customHeight="1" x14ac:dyDescent="0.25">
      <c r="A6" s="14"/>
      <c r="B6" s="68"/>
      <c r="C6" s="68"/>
      <c r="D6" s="69"/>
      <c r="E6" s="76"/>
      <c r="F6" s="76"/>
      <c r="G6" s="76"/>
      <c r="H6" s="76"/>
      <c r="I6" s="68"/>
      <c r="J6" s="68"/>
      <c r="K6" s="76"/>
      <c r="L6" s="77"/>
      <c r="M6" s="77"/>
      <c r="N6" s="77"/>
      <c r="O6" s="76"/>
      <c r="P6" s="11"/>
      <c r="Q6" s="76"/>
      <c r="S6" s="11"/>
      <c r="T6" s="68"/>
      <c r="U6" s="11"/>
      <c r="V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FX6"/>
    </row>
    <row r="7" spans="1:180" s="1" customFormat="1" ht="15.75" customHeight="1" x14ac:dyDescent="0.25">
      <c r="A7" s="14"/>
      <c r="B7" s="14"/>
      <c r="C7" s="14"/>
      <c r="D7" s="14"/>
      <c r="H7" s="46"/>
      <c r="I7" s="46"/>
      <c r="L7" s="46"/>
      <c r="O7" s="46"/>
      <c r="R7" s="46"/>
      <c r="S7" s="11"/>
      <c r="T7" s="55"/>
      <c r="U7" s="55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FX7"/>
    </row>
    <row r="8" spans="1:180" s="1" customFormat="1" ht="15.75" customHeight="1" x14ac:dyDescent="0.25">
      <c r="A8" s="90" t="s">
        <v>201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69"/>
      <c r="W8" s="69"/>
      <c r="X8" s="69"/>
      <c r="Y8" s="69"/>
      <c r="Z8" s="11"/>
      <c r="AA8" s="11"/>
      <c r="AB8" s="11"/>
      <c r="AC8" s="11"/>
      <c r="AD8" s="11"/>
      <c r="AE8" s="11"/>
      <c r="AF8" s="11"/>
      <c r="AG8" s="11"/>
      <c r="FX8"/>
    </row>
    <row r="9" spans="1:180" ht="15.75" customHeight="1" x14ac:dyDescent="0.25">
      <c r="E9" s="31"/>
      <c r="U9" s="46"/>
    </row>
    <row r="10" spans="1:180" ht="15.75" customHeight="1" x14ac:dyDescent="0.25">
      <c r="A10" s="107" t="s">
        <v>173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</row>
    <row r="11" spans="1:180" ht="15.75" customHeight="1" x14ac:dyDescent="0.25">
      <c r="U11" s="46" t="s">
        <v>41</v>
      </c>
    </row>
    <row r="12" spans="1:180" s="7" customFormat="1" ht="28.5" customHeight="1" x14ac:dyDescent="0.25">
      <c r="A12" s="101" t="s">
        <v>0</v>
      </c>
      <c r="B12" s="94" t="s">
        <v>42</v>
      </c>
      <c r="C12" s="94" t="s">
        <v>43</v>
      </c>
      <c r="D12" s="101" t="s">
        <v>44</v>
      </c>
      <c r="E12" s="101"/>
      <c r="F12" s="101" t="s">
        <v>47</v>
      </c>
      <c r="G12" s="94" t="s">
        <v>78</v>
      </c>
      <c r="H12" s="94"/>
      <c r="I12" s="94"/>
      <c r="J12" s="94" t="s">
        <v>79</v>
      </c>
      <c r="K12" s="94"/>
      <c r="L12" s="94"/>
      <c r="M12" s="94" t="s">
        <v>123</v>
      </c>
      <c r="N12" s="94"/>
      <c r="O12" s="94"/>
      <c r="P12" s="94" t="s">
        <v>124</v>
      </c>
      <c r="Q12" s="94"/>
      <c r="R12" s="94"/>
      <c r="S12" s="94" t="s">
        <v>142</v>
      </c>
      <c r="T12" s="94"/>
      <c r="U12" s="94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</row>
    <row r="13" spans="1:180" s="7" customFormat="1" ht="15.75" customHeight="1" x14ac:dyDescent="0.25">
      <c r="A13" s="101"/>
      <c r="B13" s="94"/>
      <c r="C13" s="94"/>
      <c r="D13" s="94" t="s">
        <v>45</v>
      </c>
      <c r="E13" s="94" t="s">
        <v>46</v>
      </c>
      <c r="F13" s="101"/>
      <c r="G13" s="94" t="s">
        <v>2</v>
      </c>
      <c r="H13" s="94"/>
      <c r="I13" s="94"/>
      <c r="J13" s="94" t="s">
        <v>2</v>
      </c>
      <c r="K13" s="94"/>
      <c r="L13" s="94"/>
      <c r="M13" s="94" t="s">
        <v>2</v>
      </c>
      <c r="N13" s="94"/>
      <c r="O13" s="94"/>
      <c r="P13" s="94" t="s">
        <v>2</v>
      </c>
      <c r="Q13" s="94"/>
      <c r="R13" s="94"/>
      <c r="S13" s="94" t="s">
        <v>49</v>
      </c>
      <c r="T13" s="94"/>
      <c r="U13" s="94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</row>
    <row r="14" spans="1:180" s="7" customFormat="1" ht="15.75" customHeight="1" x14ac:dyDescent="0.25">
      <c r="A14" s="101"/>
      <c r="B14" s="94"/>
      <c r="C14" s="94"/>
      <c r="D14" s="94"/>
      <c r="E14" s="94"/>
      <c r="F14" s="101"/>
      <c r="G14" s="3" t="s">
        <v>48</v>
      </c>
      <c r="H14" s="30" t="s">
        <v>45</v>
      </c>
      <c r="I14" s="30" t="s">
        <v>46</v>
      </c>
      <c r="J14" s="3" t="s">
        <v>48</v>
      </c>
      <c r="K14" s="3" t="s">
        <v>45</v>
      </c>
      <c r="L14" s="30" t="s">
        <v>46</v>
      </c>
      <c r="M14" s="3" t="s">
        <v>48</v>
      </c>
      <c r="N14" s="3" t="s">
        <v>45</v>
      </c>
      <c r="O14" s="30" t="s">
        <v>46</v>
      </c>
      <c r="P14" s="3" t="s">
        <v>48</v>
      </c>
      <c r="Q14" s="3" t="s">
        <v>45</v>
      </c>
      <c r="R14" s="30" t="s">
        <v>46</v>
      </c>
      <c r="S14" s="3" t="s">
        <v>48</v>
      </c>
      <c r="T14" s="30" t="s">
        <v>45</v>
      </c>
      <c r="U14" s="30" t="s">
        <v>46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</row>
    <row r="15" spans="1:180" ht="31.5" customHeight="1" x14ac:dyDescent="0.25">
      <c r="A15" s="3">
        <v>0</v>
      </c>
      <c r="B15" s="3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71" t="s">
        <v>58</v>
      </c>
      <c r="I15" s="71" t="s">
        <v>59</v>
      </c>
      <c r="J15" s="4">
        <v>9</v>
      </c>
      <c r="K15" s="4" t="s">
        <v>60</v>
      </c>
      <c r="L15" s="71" t="s">
        <v>61</v>
      </c>
      <c r="M15" s="4">
        <v>12</v>
      </c>
      <c r="N15" s="4" t="s">
        <v>128</v>
      </c>
      <c r="O15" s="71" t="s">
        <v>129</v>
      </c>
      <c r="P15" s="4">
        <v>15</v>
      </c>
      <c r="Q15" s="4" t="s">
        <v>130</v>
      </c>
      <c r="R15" s="71" t="s">
        <v>131</v>
      </c>
      <c r="S15" s="4" t="s">
        <v>132</v>
      </c>
      <c r="T15" s="71" t="s">
        <v>133</v>
      </c>
      <c r="U15" s="71" t="s">
        <v>134</v>
      </c>
    </row>
    <row r="16" spans="1:180" ht="35.25" customHeight="1" x14ac:dyDescent="0.25">
      <c r="A16" s="3">
        <v>1</v>
      </c>
      <c r="B16" s="64" t="s">
        <v>154</v>
      </c>
      <c r="C16" s="3" t="s">
        <v>57</v>
      </c>
      <c r="D16" s="3">
        <v>1</v>
      </c>
      <c r="E16" s="3">
        <v>2</v>
      </c>
      <c r="F16" s="37"/>
      <c r="G16" s="36">
        <v>28</v>
      </c>
      <c r="H16" s="51">
        <f t="shared" ref="H16:H37" si="0">D16*F16*G16</f>
        <v>0</v>
      </c>
      <c r="I16" s="51">
        <f t="shared" ref="I16:I37" si="1">E16*F16*G16</f>
        <v>0</v>
      </c>
      <c r="J16" s="36">
        <v>28</v>
      </c>
      <c r="K16" s="51">
        <f t="shared" ref="K16:K37" si="2">J16*D16*F16</f>
        <v>0</v>
      </c>
      <c r="L16" s="51">
        <f t="shared" ref="L16:L37" si="3">J16*E16*F16</f>
        <v>0</v>
      </c>
      <c r="M16" s="62">
        <f t="shared" ref="M16:M37" si="4">J16</f>
        <v>28</v>
      </c>
      <c r="N16" s="51">
        <f>D16*F16*M16</f>
        <v>0</v>
      </c>
      <c r="O16" s="51">
        <f>E16*F16*M16</f>
        <v>0</v>
      </c>
      <c r="P16" s="62">
        <v>28</v>
      </c>
      <c r="Q16" s="51">
        <f>D16*F16*P16</f>
        <v>0</v>
      </c>
      <c r="R16" s="51">
        <f>E16*F16*P16</f>
        <v>0</v>
      </c>
      <c r="S16" s="63">
        <f>J16+G16+M16+P16</f>
        <v>112</v>
      </c>
      <c r="T16" s="50">
        <f>K16+H16+N16+Q16</f>
        <v>0</v>
      </c>
      <c r="U16" s="50">
        <f>L16+I16+O16+R16</f>
        <v>0</v>
      </c>
    </row>
    <row r="17" spans="1:180" ht="37.5" customHeight="1" x14ac:dyDescent="0.25">
      <c r="A17" s="3">
        <v>2</v>
      </c>
      <c r="B17" s="64" t="s">
        <v>155</v>
      </c>
      <c r="C17" s="3" t="s">
        <v>57</v>
      </c>
      <c r="D17" s="3">
        <v>1</v>
      </c>
      <c r="E17" s="3">
        <v>2</v>
      </c>
      <c r="F17" s="37"/>
      <c r="G17" s="36">
        <v>28</v>
      </c>
      <c r="H17" s="51">
        <f t="shared" si="0"/>
        <v>0</v>
      </c>
      <c r="I17" s="51">
        <f t="shared" si="1"/>
        <v>0</v>
      </c>
      <c r="J17" s="36">
        <v>28</v>
      </c>
      <c r="K17" s="51">
        <f t="shared" si="2"/>
        <v>0</v>
      </c>
      <c r="L17" s="51">
        <f t="shared" si="3"/>
        <v>0</v>
      </c>
      <c r="M17" s="62">
        <f t="shared" si="4"/>
        <v>28</v>
      </c>
      <c r="N17" s="51">
        <f t="shared" ref="N17:N37" si="5">D17*F17*M17</f>
        <v>0</v>
      </c>
      <c r="O17" s="51">
        <f t="shared" ref="O17:O37" si="6">E17*F17*M17</f>
        <v>0</v>
      </c>
      <c r="P17" s="62">
        <v>28</v>
      </c>
      <c r="Q17" s="51">
        <f t="shared" ref="Q17:Q37" si="7">D17*F17*P17</f>
        <v>0</v>
      </c>
      <c r="R17" s="51">
        <f t="shared" ref="R17:R37" si="8">E17*F17*P17</f>
        <v>0</v>
      </c>
      <c r="S17" s="63">
        <f t="shared" ref="S17:S37" si="9">J17+G17+M17+P17</f>
        <v>112</v>
      </c>
      <c r="T17" s="50">
        <f>K17+H17+N17+Q17</f>
        <v>0</v>
      </c>
      <c r="U17" s="50">
        <f t="shared" ref="U17:U33" si="10">L17+I17+O17+R17</f>
        <v>0</v>
      </c>
    </row>
    <row r="18" spans="1:180" ht="34.5" customHeight="1" x14ac:dyDescent="0.25">
      <c r="A18" s="3">
        <v>3</v>
      </c>
      <c r="B18" s="64" t="s">
        <v>156</v>
      </c>
      <c r="C18" s="3" t="s">
        <v>57</v>
      </c>
      <c r="D18" s="3">
        <v>1</v>
      </c>
      <c r="E18" s="3">
        <v>1</v>
      </c>
      <c r="F18" s="37"/>
      <c r="G18" s="36">
        <v>28</v>
      </c>
      <c r="H18" s="51">
        <f t="shared" si="0"/>
        <v>0</v>
      </c>
      <c r="I18" s="51">
        <f t="shared" si="1"/>
        <v>0</v>
      </c>
      <c r="J18" s="36">
        <v>28</v>
      </c>
      <c r="K18" s="51">
        <f t="shared" si="2"/>
        <v>0</v>
      </c>
      <c r="L18" s="51">
        <f t="shared" si="3"/>
        <v>0</v>
      </c>
      <c r="M18" s="62">
        <f t="shared" si="4"/>
        <v>28</v>
      </c>
      <c r="N18" s="51">
        <f t="shared" si="5"/>
        <v>0</v>
      </c>
      <c r="O18" s="51">
        <f t="shared" si="6"/>
        <v>0</v>
      </c>
      <c r="P18" s="62">
        <v>28</v>
      </c>
      <c r="Q18" s="51">
        <f t="shared" si="7"/>
        <v>0</v>
      </c>
      <c r="R18" s="51">
        <f t="shared" si="8"/>
        <v>0</v>
      </c>
      <c r="S18" s="63">
        <f t="shared" si="9"/>
        <v>112</v>
      </c>
      <c r="T18" s="50">
        <f>K18+H18+N18+Q18</f>
        <v>0</v>
      </c>
      <c r="U18" s="50">
        <f t="shared" si="10"/>
        <v>0</v>
      </c>
    </row>
    <row r="19" spans="1:180" ht="15" customHeight="1" x14ac:dyDescent="0.25">
      <c r="A19" s="3">
        <v>4</v>
      </c>
      <c r="B19" s="64" t="s">
        <v>158</v>
      </c>
      <c r="C19" s="3" t="s">
        <v>57</v>
      </c>
      <c r="D19" s="3">
        <v>1</v>
      </c>
      <c r="E19" s="3">
        <v>6</v>
      </c>
      <c r="F19" s="37"/>
      <c r="G19" s="36">
        <v>28</v>
      </c>
      <c r="H19" s="51">
        <f t="shared" si="0"/>
        <v>0</v>
      </c>
      <c r="I19" s="51">
        <f t="shared" si="1"/>
        <v>0</v>
      </c>
      <c r="J19" s="36">
        <v>28</v>
      </c>
      <c r="K19" s="51">
        <f t="shared" si="2"/>
        <v>0</v>
      </c>
      <c r="L19" s="51">
        <f t="shared" si="3"/>
        <v>0</v>
      </c>
      <c r="M19" s="62">
        <f t="shared" si="4"/>
        <v>28</v>
      </c>
      <c r="N19" s="51">
        <f t="shared" si="5"/>
        <v>0</v>
      </c>
      <c r="O19" s="51">
        <f t="shared" si="6"/>
        <v>0</v>
      </c>
      <c r="P19" s="62">
        <v>28</v>
      </c>
      <c r="Q19" s="51">
        <f t="shared" si="7"/>
        <v>0</v>
      </c>
      <c r="R19" s="51">
        <f t="shared" si="8"/>
        <v>0</v>
      </c>
      <c r="S19" s="63">
        <f t="shared" si="9"/>
        <v>112</v>
      </c>
      <c r="T19" s="50">
        <f t="shared" ref="T19:T37" si="11">K19+H19+N19+Q19</f>
        <v>0</v>
      </c>
      <c r="U19" s="50">
        <f t="shared" si="10"/>
        <v>0</v>
      </c>
    </row>
    <row r="20" spans="1:180" ht="15" customHeight="1" x14ac:dyDescent="0.25">
      <c r="A20" s="3">
        <v>5</v>
      </c>
      <c r="B20" s="65" t="s">
        <v>50</v>
      </c>
      <c r="C20" s="3" t="s">
        <v>57</v>
      </c>
      <c r="D20" s="3">
        <v>1</v>
      </c>
      <c r="E20" s="3">
        <v>8</v>
      </c>
      <c r="F20" s="37"/>
      <c r="G20" s="36">
        <v>28</v>
      </c>
      <c r="H20" s="51">
        <f t="shared" si="0"/>
        <v>0</v>
      </c>
      <c r="I20" s="51">
        <f t="shared" si="1"/>
        <v>0</v>
      </c>
      <c r="J20" s="36">
        <v>28</v>
      </c>
      <c r="K20" s="51">
        <f t="shared" si="2"/>
        <v>0</v>
      </c>
      <c r="L20" s="51">
        <f t="shared" si="3"/>
        <v>0</v>
      </c>
      <c r="M20" s="62">
        <f t="shared" si="4"/>
        <v>28</v>
      </c>
      <c r="N20" s="51">
        <f t="shared" si="5"/>
        <v>0</v>
      </c>
      <c r="O20" s="51">
        <f t="shared" si="6"/>
        <v>0</v>
      </c>
      <c r="P20" s="62">
        <v>28</v>
      </c>
      <c r="Q20" s="51">
        <f t="shared" si="7"/>
        <v>0</v>
      </c>
      <c r="R20" s="51">
        <f t="shared" si="8"/>
        <v>0</v>
      </c>
      <c r="S20" s="63">
        <f t="shared" si="9"/>
        <v>112</v>
      </c>
      <c r="T20" s="50">
        <f t="shared" si="11"/>
        <v>0</v>
      </c>
      <c r="U20" s="50">
        <f t="shared" si="10"/>
        <v>0</v>
      </c>
    </row>
    <row r="21" spans="1:180" ht="15" customHeight="1" x14ac:dyDescent="0.25">
      <c r="A21" s="3">
        <v>6</v>
      </c>
      <c r="B21" s="65" t="s">
        <v>157</v>
      </c>
      <c r="C21" s="3" t="s">
        <v>57</v>
      </c>
      <c r="D21" s="3">
        <v>1</v>
      </c>
      <c r="E21" s="3">
        <v>8</v>
      </c>
      <c r="F21" s="37"/>
      <c r="G21" s="36">
        <v>28</v>
      </c>
      <c r="H21" s="51">
        <f t="shared" si="0"/>
        <v>0</v>
      </c>
      <c r="I21" s="51">
        <f t="shared" si="1"/>
        <v>0</v>
      </c>
      <c r="J21" s="36">
        <v>28</v>
      </c>
      <c r="K21" s="51">
        <f t="shared" si="2"/>
        <v>0</v>
      </c>
      <c r="L21" s="51">
        <f t="shared" si="3"/>
        <v>0</v>
      </c>
      <c r="M21" s="62">
        <f t="shared" si="4"/>
        <v>28</v>
      </c>
      <c r="N21" s="51">
        <f t="shared" si="5"/>
        <v>0</v>
      </c>
      <c r="O21" s="51">
        <f t="shared" si="6"/>
        <v>0</v>
      </c>
      <c r="P21" s="62">
        <v>28</v>
      </c>
      <c r="Q21" s="51">
        <f t="shared" si="7"/>
        <v>0</v>
      </c>
      <c r="R21" s="51">
        <f t="shared" si="8"/>
        <v>0</v>
      </c>
      <c r="S21" s="63">
        <f t="shared" si="9"/>
        <v>112</v>
      </c>
      <c r="T21" s="50">
        <f t="shared" si="11"/>
        <v>0</v>
      </c>
      <c r="U21" s="50">
        <f t="shared" si="10"/>
        <v>0</v>
      </c>
    </row>
    <row r="22" spans="1:180" ht="15" customHeight="1" x14ac:dyDescent="0.25">
      <c r="A22" s="3">
        <v>7</v>
      </c>
      <c r="B22" s="64" t="s">
        <v>51</v>
      </c>
      <c r="C22" s="3" t="s">
        <v>57</v>
      </c>
      <c r="D22" s="3">
        <v>1</v>
      </c>
      <c r="E22" s="3">
        <v>2</v>
      </c>
      <c r="F22" s="37"/>
      <c r="G22" s="36">
        <v>28</v>
      </c>
      <c r="H22" s="51">
        <f t="shared" si="0"/>
        <v>0</v>
      </c>
      <c r="I22" s="51">
        <f t="shared" si="1"/>
        <v>0</v>
      </c>
      <c r="J22" s="36">
        <v>28</v>
      </c>
      <c r="K22" s="51">
        <f t="shared" si="2"/>
        <v>0</v>
      </c>
      <c r="L22" s="51">
        <f t="shared" si="3"/>
        <v>0</v>
      </c>
      <c r="M22" s="62">
        <f t="shared" si="4"/>
        <v>28</v>
      </c>
      <c r="N22" s="51">
        <f t="shared" si="5"/>
        <v>0</v>
      </c>
      <c r="O22" s="51">
        <f t="shared" si="6"/>
        <v>0</v>
      </c>
      <c r="P22" s="62">
        <v>28</v>
      </c>
      <c r="Q22" s="51">
        <f t="shared" si="7"/>
        <v>0</v>
      </c>
      <c r="R22" s="51">
        <f t="shared" si="8"/>
        <v>0</v>
      </c>
      <c r="S22" s="63">
        <f t="shared" si="9"/>
        <v>112</v>
      </c>
      <c r="T22" s="50">
        <f t="shared" si="11"/>
        <v>0</v>
      </c>
      <c r="U22" s="50">
        <f t="shared" si="10"/>
        <v>0</v>
      </c>
    </row>
    <row r="23" spans="1:180" s="11" customFormat="1" ht="15" customHeight="1" x14ac:dyDescent="0.25">
      <c r="A23" s="3">
        <v>8</v>
      </c>
      <c r="B23" s="65" t="s">
        <v>153</v>
      </c>
      <c r="C23" s="3" t="s">
        <v>57</v>
      </c>
      <c r="D23" s="3">
        <v>1</v>
      </c>
      <c r="E23" s="3">
        <v>3</v>
      </c>
      <c r="F23" s="37"/>
      <c r="G23" s="36">
        <v>28</v>
      </c>
      <c r="H23" s="51">
        <f t="shared" si="0"/>
        <v>0</v>
      </c>
      <c r="I23" s="51">
        <f t="shared" si="1"/>
        <v>0</v>
      </c>
      <c r="J23" s="36">
        <v>28</v>
      </c>
      <c r="K23" s="51">
        <f t="shared" si="2"/>
        <v>0</v>
      </c>
      <c r="L23" s="51">
        <f t="shared" si="3"/>
        <v>0</v>
      </c>
      <c r="M23" s="62">
        <f t="shared" si="4"/>
        <v>28</v>
      </c>
      <c r="N23" s="51">
        <f t="shared" si="5"/>
        <v>0</v>
      </c>
      <c r="O23" s="51">
        <f t="shared" si="6"/>
        <v>0</v>
      </c>
      <c r="P23" s="62">
        <v>28</v>
      </c>
      <c r="Q23" s="51">
        <f t="shared" si="7"/>
        <v>0</v>
      </c>
      <c r="R23" s="51">
        <f t="shared" si="8"/>
        <v>0</v>
      </c>
      <c r="S23" s="63">
        <f t="shared" si="9"/>
        <v>112</v>
      </c>
      <c r="T23" s="50">
        <f t="shared" si="11"/>
        <v>0</v>
      </c>
      <c r="U23" s="50">
        <f t="shared" si="10"/>
        <v>0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/>
    </row>
    <row r="24" spans="1:180" s="11" customFormat="1" ht="15" customHeight="1" x14ac:dyDescent="0.25">
      <c r="A24" s="3">
        <v>9</v>
      </c>
      <c r="B24" s="65" t="s">
        <v>52</v>
      </c>
      <c r="C24" s="3" t="s">
        <v>57</v>
      </c>
      <c r="D24" s="3">
        <v>1</v>
      </c>
      <c r="E24" s="3">
        <v>2</v>
      </c>
      <c r="F24" s="37"/>
      <c r="G24" s="36">
        <v>28</v>
      </c>
      <c r="H24" s="51">
        <f t="shared" si="0"/>
        <v>0</v>
      </c>
      <c r="I24" s="51">
        <f t="shared" si="1"/>
        <v>0</v>
      </c>
      <c r="J24" s="36">
        <v>28</v>
      </c>
      <c r="K24" s="51">
        <f t="shared" si="2"/>
        <v>0</v>
      </c>
      <c r="L24" s="51">
        <f t="shared" si="3"/>
        <v>0</v>
      </c>
      <c r="M24" s="62">
        <f t="shared" si="4"/>
        <v>28</v>
      </c>
      <c r="N24" s="51">
        <f t="shared" si="5"/>
        <v>0</v>
      </c>
      <c r="O24" s="51">
        <f t="shared" si="6"/>
        <v>0</v>
      </c>
      <c r="P24" s="62">
        <v>28</v>
      </c>
      <c r="Q24" s="51">
        <f t="shared" si="7"/>
        <v>0</v>
      </c>
      <c r="R24" s="51">
        <f t="shared" si="8"/>
        <v>0</v>
      </c>
      <c r="S24" s="63">
        <f t="shared" si="9"/>
        <v>112</v>
      </c>
      <c r="T24" s="50">
        <f t="shared" si="11"/>
        <v>0</v>
      </c>
      <c r="U24" s="50">
        <f t="shared" si="10"/>
        <v>0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/>
    </row>
    <row r="25" spans="1:180" s="11" customFormat="1" ht="15" customHeight="1" x14ac:dyDescent="0.25">
      <c r="A25" s="3">
        <v>10</v>
      </c>
      <c r="B25" s="65" t="s">
        <v>53</v>
      </c>
      <c r="C25" s="3" t="s">
        <v>57</v>
      </c>
      <c r="D25" s="3">
        <v>1</v>
      </c>
      <c r="E25" s="3">
        <v>2</v>
      </c>
      <c r="F25" s="37"/>
      <c r="G25" s="36">
        <v>28</v>
      </c>
      <c r="H25" s="51">
        <f t="shared" si="0"/>
        <v>0</v>
      </c>
      <c r="I25" s="51">
        <f t="shared" si="1"/>
        <v>0</v>
      </c>
      <c r="J25" s="36">
        <v>28</v>
      </c>
      <c r="K25" s="51">
        <f t="shared" si="2"/>
        <v>0</v>
      </c>
      <c r="L25" s="51">
        <f t="shared" si="3"/>
        <v>0</v>
      </c>
      <c r="M25" s="62">
        <f t="shared" si="4"/>
        <v>28</v>
      </c>
      <c r="N25" s="51">
        <f t="shared" si="5"/>
        <v>0</v>
      </c>
      <c r="O25" s="51">
        <f t="shared" si="6"/>
        <v>0</v>
      </c>
      <c r="P25" s="62">
        <v>28</v>
      </c>
      <c r="Q25" s="51">
        <f t="shared" si="7"/>
        <v>0</v>
      </c>
      <c r="R25" s="51">
        <f t="shared" si="8"/>
        <v>0</v>
      </c>
      <c r="S25" s="63">
        <f t="shared" si="9"/>
        <v>112</v>
      </c>
      <c r="T25" s="50">
        <f t="shared" si="11"/>
        <v>0</v>
      </c>
      <c r="U25" s="50">
        <f t="shared" si="10"/>
        <v>0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/>
    </row>
    <row r="26" spans="1:180" s="11" customFormat="1" ht="15" customHeight="1" x14ac:dyDescent="0.25">
      <c r="A26" s="3">
        <v>11</v>
      </c>
      <c r="B26" s="64" t="s">
        <v>159</v>
      </c>
      <c r="C26" s="3" t="s">
        <v>57</v>
      </c>
      <c r="D26" s="3">
        <v>1</v>
      </c>
      <c r="E26" s="3">
        <v>2</v>
      </c>
      <c r="F26" s="37"/>
      <c r="G26" s="36">
        <v>28</v>
      </c>
      <c r="H26" s="51">
        <f t="shared" si="0"/>
        <v>0</v>
      </c>
      <c r="I26" s="51">
        <f t="shared" si="1"/>
        <v>0</v>
      </c>
      <c r="J26" s="36">
        <v>28</v>
      </c>
      <c r="K26" s="51">
        <f t="shared" si="2"/>
        <v>0</v>
      </c>
      <c r="L26" s="51">
        <f t="shared" si="3"/>
        <v>0</v>
      </c>
      <c r="M26" s="62">
        <f t="shared" si="4"/>
        <v>28</v>
      </c>
      <c r="N26" s="51">
        <f t="shared" si="5"/>
        <v>0</v>
      </c>
      <c r="O26" s="51">
        <f t="shared" si="6"/>
        <v>0</v>
      </c>
      <c r="P26" s="62">
        <v>28</v>
      </c>
      <c r="Q26" s="51">
        <f t="shared" si="7"/>
        <v>0</v>
      </c>
      <c r="R26" s="51">
        <f t="shared" si="8"/>
        <v>0</v>
      </c>
      <c r="S26" s="63">
        <f t="shared" si="9"/>
        <v>112</v>
      </c>
      <c r="T26" s="50">
        <f t="shared" si="11"/>
        <v>0</v>
      </c>
      <c r="U26" s="50">
        <f t="shared" si="10"/>
        <v>0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/>
    </row>
    <row r="27" spans="1:180" s="11" customFormat="1" ht="15" customHeight="1" x14ac:dyDescent="0.25">
      <c r="A27" s="3">
        <v>12</v>
      </c>
      <c r="B27" s="65" t="s">
        <v>54</v>
      </c>
      <c r="C27" s="3" t="s">
        <v>57</v>
      </c>
      <c r="D27" s="3">
        <v>1</v>
      </c>
      <c r="E27" s="3">
        <v>2</v>
      </c>
      <c r="F27" s="37"/>
      <c r="G27" s="36">
        <v>28</v>
      </c>
      <c r="H27" s="51">
        <f t="shared" si="0"/>
        <v>0</v>
      </c>
      <c r="I27" s="51">
        <f t="shared" si="1"/>
        <v>0</v>
      </c>
      <c r="J27" s="36">
        <v>28</v>
      </c>
      <c r="K27" s="51">
        <f t="shared" si="2"/>
        <v>0</v>
      </c>
      <c r="L27" s="51">
        <f t="shared" si="3"/>
        <v>0</v>
      </c>
      <c r="M27" s="62">
        <f t="shared" si="4"/>
        <v>28</v>
      </c>
      <c r="N27" s="51">
        <f t="shared" si="5"/>
        <v>0</v>
      </c>
      <c r="O27" s="51">
        <f t="shared" si="6"/>
        <v>0</v>
      </c>
      <c r="P27" s="62">
        <v>28</v>
      </c>
      <c r="Q27" s="51">
        <f t="shared" si="7"/>
        <v>0</v>
      </c>
      <c r="R27" s="51">
        <f t="shared" si="8"/>
        <v>0</v>
      </c>
      <c r="S27" s="63">
        <f t="shared" si="9"/>
        <v>112</v>
      </c>
      <c r="T27" s="50">
        <f t="shared" si="11"/>
        <v>0</v>
      </c>
      <c r="U27" s="50">
        <f t="shared" si="10"/>
        <v>0</v>
      </c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/>
    </row>
    <row r="28" spans="1:180" s="11" customFormat="1" ht="15" customHeight="1" x14ac:dyDescent="0.25">
      <c r="A28" s="3">
        <v>13</v>
      </c>
      <c r="B28" s="65" t="s">
        <v>55</v>
      </c>
      <c r="C28" s="3" t="s">
        <v>57</v>
      </c>
      <c r="D28" s="3">
        <v>0</v>
      </c>
      <c r="E28" s="3">
        <v>2</v>
      </c>
      <c r="F28" s="37"/>
      <c r="G28" s="36">
        <v>28</v>
      </c>
      <c r="H28" s="51">
        <f t="shared" si="0"/>
        <v>0</v>
      </c>
      <c r="I28" s="51">
        <f t="shared" si="1"/>
        <v>0</v>
      </c>
      <c r="J28" s="36">
        <v>28</v>
      </c>
      <c r="K28" s="51">
        <f t="shared" si="2"/>
        <v>0</v>
      </c>
      <c r="L28" s="51">
        <f t="shared" si="3"/>
        <v>0</v>
      </c>
      <c r="M28" s="62">
        <f t="shared" si="4"/>
        <v>28</v>
      </c>
      <c r="N28" s="51">
        <f t="shared" si="5"/>
        <v>0</v>
      </c>
      <c r="O28" s="51">
        <f t="shared" si="6"/>
        <v>0</v>
      </c>
      <c r="P28" s="62">
        <v>28</v>
      </c>
      <c r="Q28" s="51">
        <f t="shared" si="7"/>
        <v>0</v>
      </c>
      <c r="R28" s="51">
        <f t="shared" si="8"/>
        <v>0</v>
      </c>
      <c r="S28" s="63">
        <f t="shared" si="9"/>
        <v>112</v>
      </c>
      <c r="T28" s="50">
        <f t="shared" si="11"/>
        <v>0</v>
      </c>
      <c r="U28" s="50">
        <f t="shared" si="10"/>
        <v>0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/>
    </row>
    <row r="29" spans="1:180" s="11" customFormat="1" ht="15" customHeight="1" x14ac:dyDescent="0.25">
      <c r="A29" s="3">
        <v>14</v>
      </c>
      <c r="B29" s="65" t="s">
        <v>56</v>
      </c>
      <c r="C29" s="3" t="s">
        <v>57</v>
      </c>
      <c r="D29" s="3">
        <v>0</v>
      </c>
      <c r="E29" s="3">
        <v>2</v>
      </c>
      <c r="F29" s="37"/>
      <c r="G29" s="36">
        <v>28</v>
      </c>
      <c r="H29" s="51">
        <f t="shared" si="0"/>
        <v>0</v>
      </c>
      <c r="I29" s="51">
        <f t="shared" si="1"/>
        <v>0</v>
      </c>
      <c r="J29" s="36">
        <v>28</v>
      </c>
      <c r="K29" s="51">
        <f t="shared" si="2"/>
        <v>0</v>
      </c>
      <c r="L29" s="51">
        <f t="shared" si="3"/>
        <v>0</v>
      </c>
      <c r="M29" s="62">
        <f t="shared" si="4"/>
        <v>28</v>
      </c>
      <c r="N29" s="51">
        <f t="shared" si="5"/>
        <v>0</v>
      </c>
      <c r="O29" s="51">
        <f t="shared" si="6"/>
        <v>0</v>
      </c>
      <c r="P29" s="62">
        <v>28</v>
      </c>
      <c r="Q29" s="51">
        <f t="shared" si="7"/>
        <v>0</v>
      </c>
      <c r="R29" s="51">
        <f t="shared" si="8"/>
        <v>0</v>
      </c>
      <c r="S29" s="63">
        <f t="shared" si="9"/>
        <v>112</v>
      </c>
      <c r="T29" s="50">
        <f t="shared" si="11"/>
        <v>0</v>
      </c>
      <c r="U29" s="50">
        <f t="shared" si="10"/>
        <v>0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/>
    </row>
    <row r="30" spans="1:180" s="11" customFormat="1" ht="15" customHeight="1" x14ac:dyDescent="0.25">
      <c r="A30" s="3">
        <v>15</v>
      </c>
      <c r="B30" s="65" t="s">
        <v>96</v>
      </c>
      <c r="C30" s="3" t="s">
        <v>57</v>
      </c>
      <c r="D30" s="3">
        <v>0</v>
      </c>
      <c r="E30" s="3">
        <v>2</v>
      </c>
      <c r="F30" s="37"/>
      <c r="G30" s="36">
        <v>28</v>
      </c>
      <c r="H30" s="51">
        <f t="shared" si="0"/>
        <v>0</v>
      </c>
      <c r="I30" s="51">
        <f t="shared" si="1"/>
        <v>0</v>
      </c>
      <c r="J30" s="36">
        <v>28</v>
      </c>
      <c r="K30" s="51">
        <f t="shared" si="2"/>
        <v>0</v>
      </c>
      <c r="L30" s="51">
        <f t="shared" si="3"/>
        <v>0</v>
      </c>
      <c r="M30" s="62">
        <f t="shared" si="4"/>
        <v>28</v>
      </c>
      <c r="N30" s="51">
        <f t="shared" si="5"/>
        <v>0</v>
      </c>
      <c r="O30" s="51">
        <f t="shared" si="6"/>
        <v>0</v>
      </c>
      <c r="P30" s="62">
        <v>28</v>
      </c>
      <c r="Q30" s="51">
        <f t="shared" si="7"/>
        <v>0</v>
      </c>
      <c r="R30" s="51">
        <f t="shared" si="8"/>
        <v>0</v>
      </c>
      <c r="S30" s="63">
        <f t="shared" si="9"/>
        <v>112</v>
      </c>
      <c r="T30" s="50">
        <f t="shared" si="11"/>
        <v>0</v>
      </c>
      <c r="U30" s="50">
        <f t="shared" si="10"/>
        <v>0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/>
    </row>
    <row r="31" spans="1:180" s="11" customFormat="1" ht="15" customHeight="1" x14ac:dyDescent="0.25">
      <c r="A31" s="3">
        <v>16</v>
      </c>
      <c r="B31" s="65" t="s">
        <v>160</v>
      </c>
      <c r="C31" s="3" t="s">
        <v>57</v>
      </c>
      <c r="D31" s="3">
        <v>1</v>
      </c>
      <c r="E31" s="3">
        <v>2</v>
      </c>
      <c r="F31" s="37"/>
      <c r="G31" s="36">
        <v>28</v>
      </c>
      <c r="H31" s="51">
        <f t="shared" si="0"/>
        <v>0</v>
      </c>
      <c r="I31" s="51">
        <f t="shared" si="1"/>
        <v>0</v>
      </c>
      <c r="J31" s="36">
        <v>28</v>
      </c>
      <c r="K31" s="51">
        <f t="shared" si="2"/>
        <v>0</v>
      </c>
      <c r="L31" s="51">
        <f t="shared" si="3"/>
        <v>0</v>
      </c>
      <c r="M31" s="62">
        <f t="shared" si="4"/>
        <v>28</v>
      </c>
      <c r="N31" s="51">
        <f t="shared" si="5"/>
        <v>0</v>
      </c>
      <c r="O31" s="51">
        <f t="shared" si="6"/>
        <v>0</v>
      </c>
      <c r="P31" s="62">
        <v>28</v>
      </c>
      <c r="Q31" s="51">
        <f t="shared" si="7"/>
        <v>0</v>
      </c>
      <c r="R31" s="51">
        <f t="shared" si="8"/>
        <v>0</v>
      </c>
      <c r="S31" s="63">
        <f t="shared" si="9"/>
        <v>112</v>
      </c>
      <c r="T31" s="50">
        <f t="shared" si="11"/>
        <v>0</v>
      </c>
      <c r="U31" s="50">
        <f t="shared" si="10"/>
        <v>0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/>
    </row>
    <row r="32" spans="1:180" s="11" customFormat="1" ht="15" customHeight="1" x14ac:dyDescent="0.25">
      <c r="A32" s="3">
        <v>17</v>
      </c>
      <c r="B32" s="65" t="s">
        <v>161</v>
      </c>
      <c r="C32" s="3" t="s">
        <v>57</v>
      </c>
      <c r="D32" s="3">
        <v>1</v>
      </c>
      <c r="E32" s="3">
        <v>8</v>
      </c>
      <c r="F32" s="37"/>
      <c r="G32" s="36">
        <v>28</v>
      </c>
      <c r="H32" s="51">
        <f t="shared" si="0"/>
        <v>0</v>
      </c>
      <c r="I32" s="51">
        <f t="shared" si="1"/>
        <v>0</v>
      </c>
      <c r="J32" s="36">
        <v>28</v>
      </c>
      <c r="K32" s="51">
        <f t="shared" si="2"/>
        <v>0</v>
      </c>
      <c r="L32" s="51">
        <f t="shared" si="3"/>
        <v>0</v>
      </c>
      <c r="M32" s="62">
        <f t="shared" si="4"/>
        <v>28</v>
      </c>
      <c r="N32" s="51">
        <f t="shared" si="5"/>
        <v>0</v>
      </c>
      <c r="O32" s="51">
        <f t="shared" si="6"/>
        <v>0</v>
      </c>
      <c r="P32" s="62">
        <v>28</v>
      </c>
      <c r="Q32" s="51">
        <f t="shared" si="7"/>
        <v>0</v>
      </c>
      <c r="R32" s="51">
        <f t="shared" si="8"/>
        <v>0</v>
      </c>
      <c r="S32" s="63">
        <f t="shared" si="9"/>
        <v>112</v>
      </c>
      <c r="T32" s="50">
        <f t="shared" si="11"/>
        <v>0</v>
      </c>
      <c r="U32" s="50">
        <f t="shared" si="10"/>
        <v>0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/>
    </row>
    <row r="33" spans="1:180" s="11" customFormat="1" ht="15" customHeight="1" x14ac:dyDescent="0.25">
      <c r="A33" s="3">
        <v>18</v>
      </c>
      <c r="B33" s="65" t="s">
        <v>162</v>
      </c>
      <c r="C33" s="3" t="s">
        <v>57</v>
      </c>
      <c r="D33" s="3">
        <v>1</v>
      </c>
      <c r="E33" s="3">
        <v>8</v>
      </c>
      <c r="F33" s="37"/>
      <c r="G33" s="36">
        <v>28</v>
      </c>
      <c r="H33" s="51">
        <f t="shared" si="0"/>
        <v>0</v>
      </c>
      <c r="I33" s="51">
        <f t="shared" si="1"/>
        <v>0</v>
      </c>
      <c r="J33" s="36">
        <v>28</v>
      </c>
      <c r="K33" s="51">
        <f t="shared" si="2"/>
        <v>0</v>
      </c>
      <c r="L33" s="51">
        <f t="shared" si="3"/>
        <v>0</v>
      </c>
      <c r="M33" s="62">
        <f t="shared" si="4"/>
        <v>28</v>
      </c>
      <c r="N33" s="51">
        <f t="shared" si="5"/>
        <v>0</v>
      </c>
      <c r="O33" s="51">
        <f t="shared" si="6"/>
        <v>0</v>
      </c>
      <c r="P33" s="62">
        <v>28</v>
      </c>
      <c r="Q33" s="51">
        <f t="shared" si="7"/>
        <v>0</v>
      </c>
      <c r="R33" s="51">
        <f t="shared" si="8"/>
        <v>0</v>
      </c>
      <c r="S33" s="63">
        <f t="shared" si="9"/>
        <v>112</v>
      </c>
      <c r="T33" s="50">
        <f t="shared" si="11"/>
        <v>0</v>
      </c>
      <c r="U33" s="50">
        <f t="shared" si="10"/>
        <v>0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/>
    </row>
    <row r="34" spans="1:180" s="11" customFormat="1" ht="30" customHeight="1" x14ac:dyDescent="0.25">
      <c r="A34" s="3">
        <v>19</v>
      </c>
      <c r="B34" s="64" t="s">
        <v>168</v>
      </c>
      <c r="C34" s="3" t="s">
        <v>57</v>
      </c>
      <c r="D34" s="3">
        <v>1</v>
      </c>
      <c r="E34" s="3">
        <v>12</v>
      </c>
      <c r="F34" s="37"/>
      <c r="G34" s="36">
        <v>28</v>
      </c>
      <c r="H34" s="51">
        <f t="shared" si="0"/>
        <v>0</v>
      </c>
      <c r="I34" s="51">
        <f t="shared" si="1"/>
        <v>0</v>
      </c>
      <c r="J34" s="36">
        <v>28</v>
      </c>
      <c r="K34" s="51">
        <f t="shared" si="2"/>
        <v>0</v>
      </c>
      <c r="L34" s="51">
        <f t="shared" si="3"/>
        <v>0</v>
      </c>
      <c r="M34" s="62">
        <f t="shared" si="4"/>
        <v>28</v>
      </c>
      <c r="N34" s="51">
        <f t="shared" si="5"/>
        <v>0</v>
      </c>
      <c r="O34" s="51">
        <f t="shared" si="6"/>
        <v>0</v>
      </c>
      <c r="P34" s="62">
        <v>28</v>
      </c>
      <c r="Q34" s="51">
        <f t="shared" si="7"/>
        <v>0</v>
      </c>
      <c r="R34" s="51">
        <f t="shared" si="8"/>
        <v>0</v>
      </c>
      <c r="S34" s="63">
        <f t="shared" si="9"/>
        <v>112</v>
      </c>
      <c r="T34" s="50">
        <f t="shared" si="11"/>
        <v>0</v>
      </c>
      <c r="U34" s="50">
        <f>L34+I34+O34+R34</f>
        <v>0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/>
    </row>
    <row r="35" spans="1:180" s="11" customFormat="1" ht="15" customHeight="1" x14ac:dyDescent="0.25">
      <c r="A35" s="3">
        <v>20</v>
      </c>
      <c r="B35" s="65" t="s">
        <v>169</v>
      </c>
      <c r="C35" s="3" t="s">
        <v>57</v>
      </c>
      <c r="D35" s="3">
        <v>1</v>
      </c>
      <c r="E35" s="3">
        <v>8</v>
      </c>
      <c r="F35" s="37"/>
      <c r="G35" s="36">
        <v>28</v>
      </c>
      <c r="H35" s="51">
        <f t="shared" si="0"/>
        <v>0</v>
      </c>
      <c r="I35" s="51">
        <f t="shared" si="1"/>
        <v>0</v>
      </c>
      <c r="J35" s="36">
        <v>28</v>
      </c>
      <c r="K35" s="51">
        <f t="shared" si="2"/>
        <v>0</v>
      </c>
      <c r="L35" s="51">
        <f t="shared" si="3"/>
        <v>0</v>
      </c>
      <c r="M35" s="62">
        <f t="shared" si="4"/>
        <v>28</v>
      </c>
      <c r="N35" s="51">
        <f t="shared" si="5"/>
        <v>0</v>
      </c>
      <c r="O35" s="51">
        <f t="shared" si="6"/>
        <v>0</v>
      </c>
      <c r="P35" s="62">
        <v>28</v>
      </c>
      <c r="Q35" s="51">
        <f t="shared" si="7"/>
        <v>0</v>
      </c>
      <c r="R35" s="51">
        <f t="shared" si="8"/>
        <v>0</v>
      </c>
      <c r="S35" s="63">
        <f t="shared" si="9"/>
        <v>112</v>
      </c>
      <c r="T35" s="50">
        <f t="shared" si="11"/>
        <v>0</v>
      </c>
      <c r="U35" s="50">
        <f>L35+I35+O35+R35</f>
        <v>0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/>
    </row>
    <row r="36" spans="1:180" s="11" customFormat="1" ht="29.25" customHeight="1" x14ac:dyDescent="0.25">
      <c r="A36" s="3">
        <v>21</v>
      </c>
      <c r="B36" s="64" t="s">
        <v>170</v>
      </c>
      <c r="C36" s="3" t="s">
        <v>57</v>
      </c>
      <c r="D36" s="3">
        <v>1</v>
      </c>
      <c r="E36" s="3">
        <v>5</v>
      </c>
      <c r="F36" s="37"/>
      <c r="G36" s="36">
        <v>28</v>
      </c>
      <c r="H36" s="51">
        <f t="shared" si="0"/>
        <v>0</v>
      </c>
      <c r="I36" s="51">
        <f t="shared" si="1"/>
        <v>0</v>
      </c>
      <c r="J36" s="36">
        <v>28</v>
      </c>
      <c r="K36" s="51">
        <f t="shared" si="2"/>
        <v>0</v>
      </c>
      <c r="L36" s="51">
        <f t="shared" si="3"/>
        <v>0</v>
      </c>
      <c r="M36" s="62">
        <f t="shared" si="4"/>
        <v>28</v>
      </c>
      <c r="N36" s="51">
        <f t="shared" si="5"/>
        <v>0</v>
      </c>
      <c r="O36" s="51">
        <f t="shared" si="6"/>
        <v>0</v>
      </c>
      <c r="P36" s="62">
        <v>28</v>
      </c>
      <c r="Q36" s="51">
        <f t="shared" si="7"/>
        <v>0</v>
      </c>
      <c r="R36" s="51">
        <f t="shared" si="8"/>
        <v>0</v>
      </c>
      <c r="S36" s="63">
        <f t="shared" si="9"/>
        <v>112</v>
      </c>
      <c r="T36" s="50">
        <f t="shared" si="11"/>
        <v>0</v>
      </c>
      <c r="U36" s="50">
        <f>L36+I36+O36+R36</f>
        <v>0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/>
    </row>
    <row r="37" spans="1:180" s="11" customFormat="1" ht="15" customHeight="1" x14ac:dyDescent="0.25">
      <c r="A37" s="3">
        <v>22</v>
      </c>
      <c r="B37" s="65" t="s">
        <v>171</v>
      </c>
      <c r="C37" s="3" t="s">
        <v>57</v>
      </c>
      <c r="D37" s="3">
        <v>1</v>
      </c>
      <c r="E37" s="3">
        <v>10</v>
      </c>
      <c r="F37" s="37"/>
      <c r="G37" s="36">
        <v>28</v>
      </c>
      <c r="H37" s="51">
        <f t="shared" si="0"/>
        <v>0</v>
      </c>
      <c r="I37" s="51">
        <f t="shared" si="1"/>
        <v>0</v>
      </c>
      <c r="J37" s="36">
        <v>28</v>
      </c>
      <c r="K37" s="51">
        <f t="shared" si="2"/>
        <v>0</v>
      </c>
      <c r="L37" s="51">
        <f t="shared" si="3"/>
        <v>0</v>
      </c>
      <c r="M37" s="62">
        <f t="shared" si="4"/>
        <v>28</v>
      </c>
      <c r="N37" s="51">
        <f t="shared" si="5"/>
        <v>0</v>
      </c>
      <c r="O37" s="51">
        <f t="shared" si="6"/>
        <v>0</v>
      </c>
      <c r="P37" s="62">
        <v>28</v>
      </c>
      <c r="Q37" s="51">
        <f t="shared" si="7"/>
        <v>0</v>
      </c>
      <c r="R37" s="51">
        <f t="shared" si="8"/>
        <v>0</v>
      </c>
      <c r="S37" s="63">
        <f t="shared" si="9"/>
        <v>112</v>
      </c>
      <c r="T37" s="50">
        <f t="shared" si="11"/>
        <v>0</v>
      </c>
      <c r="U37" s="50">
        <f>L37+I37+O37+R37</f>
        <v>0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/>
    </row>
    <row r="38" spans="1:180" s="11" customFormat="1" ht="15" customHeight="1" x14ac:dyDescent="0.25">
      <c r="A38" s="96" t="s">
        <v>49</v>
      </c>
      <c r="B38" s="96"/>
      <c r="C38" s="96"/>
      <c r="D38" s="96"/>
      <c r="E38" s="96"/>
      <c r="F38" s="96"/>
      <c r="G38" s="8"/>
      <c r="H38" s="32">
        <f>SUM(H16:H37)</f>
        <v>0</v>
      </c>
      <c r="I38" s="32">
        <f>SUM(I16:I37)</f>
        <v>0</v>
      </c>
      <c r="J38" s="32"/>
      <c r="K38" s="32">
        <f>SUM(K16:K37)</f>
        <v>0</v>
      </c>
      <c r="L38" s="32">
        <f>SUM(L16:L37)</f>
        <v>0</v>
      </c>
      <c r="M38" s="32"/>
      <c r="N38" s="32">
        <f>SUM(N16:N37)</f>
        <v>0</v>
      </c>
      <c r="O38" s="32">
        <f>SUM(O16:O37)</f>
        <v>0</v>
      </c>
      <c r="P38" s="32"/>
      <c r="Q38" s="32">
        <f>SUM(Q16:Q37)</f>
        <v>0</v>
      </c>
      <c r="R38" s="32">
        <f>SUM(R16:R37)</f>
        <v>0</v>
      </c>
      <c r="S38" s="30"/>
      <c r="T38" s="50">
        <f>K38+H38+N38+Q38</f>
        <v>0</v>
      </c>
      <c r="U38" s="50">
        <f>L38+I38+O38+R38</f>
        <v>0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/>
    </row>
    <row r="40" spans="1:180" x14ac:dyDescent="0.25">
      <c r="H40" s="67"/>
      <c r="I40" s="67"/>
      <c r="J40" s="12"/>
      <c r="K40" s="11"/>
      <c r="L40" s="55"/>
      <c r="M40" s="11"/>
      <c r="N40" s="11"/>
      <c r="O40" s="55"/>
      <c r="P40" s="11"/>
      <c r="Q40" s="11"/>
      <c r="R40" s="55"/>
    </row>
    <row r="41" spans="1:180" x14ac:dyDescent="0.25">
      <c r="B41" s="31"/>
      <c r="G41" s="12"/>
    </row>
    <row r="42" spans="1:180" s="11" customFormat="1" x14ac:dyDescent="0.25">
      <c r="A42" s="1"/>
      <c r="B42" s="48"/>
      <c r="C42" s="1"/>
      <c r="D42" s="1"/>
      <c r="E42" s="1"/>
      <c r="G42" s="12"/>
      <c r="H42" s="46"/>
      <c r="I42" s="46"/>
      <c r="J42" s="1"/>
      <c r="K42" s="1"/>
      <c r="L42" s="46"/>
      <c r="M42" s="1"/>
      <c r="N42" s="1"/>
      <c r="O42" s="46"/>
      <c r="P42" s="1"/>
      <c r="Q42" s="1"/>
      <c r="R42" s="46"/>
      <c r="T42" s="55"/>
      <c r="U42" s="55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/>
    </row>
    <row r="43" spans="1:180" x14ac:dyDescent="0.25">
      <c r="B43" s="42"/>
      <c r="G43" s="12"/>
    </row>
    <row r="44" spans="1:180" x14ac:dyDescent="0.25">
      <c r="B44" s="49"/>
      <c r="G44" s="12"/>
      <c r="L44" s="72"/>
      <c r="M44" s="31"/>
      <c r="N44" s="31"/>
      <c r="O44" s="72"/>
      <c r="P44" s="31"/>
      <c r="Q44" s="31"/>
      <c r="R44" s="72"/>
    </row>
    <row r="45" spans="1:180" x14ac:dyDescent="0.25">
      <c r="B45" s="49"/>
      <c r="L45" s="72"/>
      <c r="M45" s="31"/>
      <c r="N45" s="31"/>
      <c r="O45" s="72"/>
      <c r="P45" s="31"/>
      <c r="Q45" s="31"/>
      <c r="R45" s="72"/>
    </row>
    <row r="46" spans="1:180" x14ac:dyDescent="0.25">
      <c r="B46" s="49"/>
    </row>
    <row r="47" spans="1:180" x14ac:dyDescent="0.25">
      <c r="B47" s="49"/>
    </row>
    <row r="48" spans="1:180" x14ac:dyDescent="0.25">
      <c r="B48" s="49"/>
    </row>
    <row r="49" spans="2:2" x14ac:dyDescent="0.25">
      <c r="B49" s="49"/>
    </row>
    <row r="50" spans="2:2" x14ac:dyDescent="0.25">
      <c r="B50" s="49"/>
    </row>
    <row r="51" spans="2:2" x14ac:dyDescent="0.25">
      <c r="B51" s="49"/>
    </row>
    <row r="52" spans="2:2" x14ac:dyDescent="0.25">
      <c r="B52" s="49"/>
    </row>
    <row r="53" spans="2:2" x14ac:dyDescent="0.25">
      <c r="B53" s="49"/>
    </row>
    <row r="54" spans="2:2" x14ac:dyDescent="0.25">
      <c r="B54" s="49"/>
    </row>
    <row r="55" spans="2:2" x14ac:dyDescent="0.25">
      <c r="B55" s="49"/>
    </row>
    <row r="56" spans="2:2" x14ac:dyDescent="0.25">
      <c r="B56" s="49"/>
    </row>
    <row r="57" spans="2:2" x14ac:dyDescent="0.25">
      <c r="B57" s="49"/>
    </row>
    <row r="58" spans="2:2" x14ac:dyDescent="0.25">
      <c r="B58" s="49"/>
    </row>
    <row r="59" spans="2:2" x14ac:dyDescent="0.25">
      <c r="B59" s="31"/>
    </row>
    <row r="60" spans="2:2" x14ac:dyDescent="0.25">
      <c r="B60" s="49"/>
    </row>
  </sheetData>
  <mergeCells count="21">
    <mergeCell ref="A8:U8"/>
    <mergeCell ref="M13:O13"/>
    <mergeCell ref="A38:B38"/>
    <mergeCell ref="C38:F38"/>
    <mergeCell ref="S12:U12"/>
    <mergeCell ref="D13:D14"/>
    <mergeCell ref="A10:U10"/>
    <mergeCell ref="A12:A14"/>
    <mergeCell ref="B12:B14"/>
    <mergeCell ref="C12:C14"/>
    <mergeCell ref="D12:E12"/>
    <mergeCell ref="F12:F14"/>
    <mergeCell ref="G12:I12"/>
    <mergeCell ref="J12:L12"/>
    <mergeCell ref="E13:E14"/>
    <mergeCell ref="G13:I13"/>
    <mergeCell ref="J13:L13"/>
    <mergeCell ref="P12:R12"/>
    <mergeCell ref="P13:R13"/>
    <mergeCell ref="S13:U13"/>
    <mergeCell ref="M12:O12"/>
  </mergeCells>
  <printOptions horizontalCentered="1"/>
  <pageMargins left="0.25" right="0.25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W68"/>
  <sheetViews>
    <sheetView view="pageBreakPreview" zoomScale="110" zoomScaleNormal="100" zoomScaleSheetLayoutView="110" workbookViewId="0">
      <selection activeCell="U6" sqref="U6"/>
    </sheetView>
  </sheetViews>
  <sheetFormatPr defaultRowHeight="15" x14ac:dyDescent="0.25"/>
  <cols>
    <col min="1" max="1" width="5.7109375" style="1" customWidth="1"/>
    <col min="2" max="2" width="8.42578125" style="11" customWidth="1"/>
    <col min="3" max="3" width="24.42578125" style="11" customWidth="1"/>
    <col min="4" max="4" width="5.7109375" style="11" customWidth="1"/>
    <col min="5" max="5" width="7" style="11" customWidth="1"/>
    <col min="6" max="6" width="7.5703125" style="11" customWidth="1"/>
    <col min="7" max="7" width="9.85546875" style="11" customWidth="1"/>
    <col min="8" max="8" width="7.42578125" style="11" customWidth="1"/>
    <col min="9" max="10" width="12.85546875" style="11" customWidth="1"/>
    <col min="11" max="11" width="6.7109375" style="11" customWidth="1"/>
    <col min="12" max="12" width="13.28515625" style="11" customWidth="1"/>
    <col min="13" max="13" width="13.42578125" style="11" customWidth="1"/>
    <col min="14" max="14" width="6.5703125" style="11" customWidth="1"/>
    <col min="15" max="16" width="13.42578125" style="11" customWidth="1"/>
    <col min="17" max="17" width="6.140625" style="11" customWidth="1"/>
    <col min="18" max="18" width="14.42578125" style="11" customWidth="1"/>
    <col min="19" max="19" width="13.42578125" style="11" customWidth="1"/>
    <col min="20" max="20" width="9.140625" style="11" customWidth="1"/>
    <col min="21" max="21" width="12.85546875" style="11" customWidth="1"/>
    <col min="22" max="22" width="13.42578125" style="11" customWidth="1"/>
    <col min="23" max="168" width="9.140625" style="1"/>
  </cols>
  <sheetData>
    <row r="1" spans="1:169" ht="15.75" x14ac:dyDescent="0.25">
      <c r="B1" s="14"/>
      <c r="C1" s="14"/>
      <c r="D1" s="14"/>
      <c r="E1" s="14"/>
    </row>
    <row r="2" spans="1:169" ht="15" customHeight="1" x14ac:dyDescent="0.25">
      <c r="A2" s="2"/>
      <c r="B2" s="14"/>
      <c r="C2" s="14"/>
      <c r="D2" s="14"/>
      <c r="E2" s="14"/>
    </row>
    <row r="3" spans="1:169" ht="15" customHeight="1" x14ac:dyDescent="0.25">
      <c r="A3" s="2"/>
      <c r="B3" s="14"/>
      <c r="C3" s="14"/>
      <c r="D3" s="14"/>
      <c r="E3" s="14"/>
    </row>
    <row r="4" spans="1:169" ht="15" customHeight="1" x14ac:dyDescent="0.25">
      <c r="A4" s="2"/>
      <c r="B4" s="14"/>
      <c r="C4" s="68"/>
      <c r="D4" s="68"/>
      <c r="E4" s="69"/>
      <c r="F4" s="76"/>
      <c r="G4" s="76"/>
      <c r="H4" s="76"/>
      <c r="I4" s="76"/>
      <c r="J4" s="76"/>
      <c r="K4" s="76"/>
      <c r="L4" s="76"/>
      <c r="M4" s="76"/>
      <c r="N4" s="77"/>
      <c r="O4" s="77"/>
      <c r="P4" s="76"/>
      <c r="R4" s="68"/>
      <c r="S4" s="1"/>
      <c r="U4" s="68"/>
    </row>
    <row r="5" spans="1:169" ht="15" customHeight="1" x14ac:dyDescent="0.25">
      <c r="A5" s="2"/>
      <c r="B5" s="14"/>
      <c r="C5" s="68"/>
      <c r="D5" s="68"/>
      <c r="E5" s="69"/>
      <c r="F5" s="76"/>
      <c r="G5" s="76"/>
      <c r="H5" s="76"/>
      <c r="I5" s="76"/>
      <c r="J5" s="76"/>
      <c r="K5" s="76"/>
      <c r="L5" s="76"/>
      <c r="M5" s="76"/>
      <c r="N5" s="77"/>
      <c r="O5" s="77"/>
      <c r="P5" s="76"/>
      <c r="R5" s="68"/>
      <c r="S5" s="1"/>
      <c r="U5" s="68"/>
    </row>
    <row r="6" spans="1:169" ht="15" customHeight="1" x14ac:dyDescent="0.25">
      <c r="A6" s="2"/>
      <c r="B6" s="14"/>
      <c r="C6" s="68"/>
      <c r="D6" s="68"/>
      <c r="E6" s="69"/>
      <c r="F6" s="76"/>
      <c r="G6" s="76"/>
      <c r="H6" s="76"/>
      <c r="I6" s="76"/>
      <c r="J6" s="68"/>
      <c r="K6" s="68"/>
      <c r="L6" s="76"/>
      <c r="M6" s="77"/>
      <c r="N6" s="77"/>
      <c r="O6" s="77"/>
      <c r="P6" s="76"/>
      <c r="R6" s="76"/>
      <c r="S6" s="1"/>
      <c r="U6" s="68"/>
    </row>
    <row r="7" spans="1:169" ht="15" customHeight="1" x14ac:dyDescent="0.25">
      <c r="A7" s="2"/>
      <c r="B7" s="14"/>
      <c r="C7" s="14"/>
      <c r="D7" s="14"/>
      <c r="E7" s="14"/>
    </row>
    <row r="8" spans="1:169" ht="15" customHeight="1" x14ac:dyDescent="0.25">
      <c r="A8" s="2"/>
      <c r="B8" s="14"/>
      <c r="C8" s="14"/>
      <c r="D8" s="14"/>
      <c r="E8" s="14"/>
    </row>
    <row r="9" spans="1:169" ht="15.75" x14ac:dyDescent="0.25">
      <c r="A9" s="90" t="s">
        <v>201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</row>
    <row r="10" spans="1:169" x14ac:dyDescent="0.25">
      <c r="A10" s="2"/>
      <c r="V10" s="13"/>
    </row>
    <row r="11" spans="1:169" ht="15" customHeight="1" x14ac:dyDescent="0.25">
      <c r="A11" s="2"/>
      <c r="B11" s="107" t="s">
        <v>174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1:169" x14ac:dyDescent="0.25">
      <c r="V12" s="13" t="s">
        <v>11</v>
      </c>
    </row>
    <row r="13" spans="1:169" x14ac:dyDescent="0.25">
      <c r="B13" s="94" t="s">
        <v>0</v>
      </c>
      <c r="C13" s="101" t="s">
        <v>103</v>
      </c>
      <c r="D13" s="98" t="s">
        <v>81</v>
      </c>
      <c r="E13" s="94" t="s">
        <v>12</v>
      </c>
      <c r="F13" s="94"/>
      <c r="G13" s="101" t="s">
        <v>13</v>
      </c>
      <c r="H13" s="94" t="s">
        <v>78</v>
      </c>
      <c r="I13" s="94"/>
      <c r="J13" s="94"/>
      <c r="K13" s="94" t="s">
        <v>79</v>
      </c>
      <c r="L13" s="94"/>
      <c r="M13" s="94"/>
      <c r="N13" s="94" t="s">
        <v>123</v>
      </c>
      <c r="O13" s="94"/>
      <c r="P13" s="94"/>
      <c r="Q13" s="94" t="s">
        <v>124</v>
      </c>
      <c r="R13" s="94"/>
      <c r="S13" s="94"/>
      <c r="T13" s="94" t="s">
        <v>80</v>
      </c>
      <c r="U13" s="94"/>
      <c r="V13" s="94"/>
      <c r="FM13" s="1"/>
    </row>
    <row r="14" spans="1:169" x14ac:dyDescent="0.25">
      <c r="B14" s="94"/>
      <c r="C14" s="101"/>
      <c r="D14" s="99"/>
      <c r="E14" s="94"/>
      <c r="F14" s="94"/>
      <c r="G14" s="101"/>
      <c r="H14" s="94" t="s">
        <v>2</v>
      </c>
      <c r="I14" s="94"/>
      <c r="J14" s="94"/>
      <c r="K14" s="94" t="s">
        <v>2</v>
      </c>
      <c r="L14" s="94"/>
      <c r="M14" s="94"/>
      <c r="N14" s="94" t="s">
        <v>2</v>
      </c>
      <c r="O14" s="94"/>
      <c r="P14" s="94"/>
      <c r="Q14" s="94" t="s">
        <v>2</v>
      </c>
      <c r="R14" s="94"/>
      <c r="S14" s="94"/>
      <c r="T14" s="94"/>
      <c r="U14" s="94"/>
      <c r="V14" s="94"/>
      <c r="FM14" s="1"/>
    </row>
    <row r="15" spans="1:169" x14ac:dyDescent="0.25">
      <c r="B15" s="94"/>
      <c r="C15" s="101"/>
      <c r="D15" s="100"/>
      <c r="E15" s="3" t="s">
        <v>3</v>
      </c>
      <c r="F15" s="3" t="s">
        <v>4</v>
      </c>
      <c r="G15" s="101"/>
      <c r="H15" s="3" t="s">
        <v>14</v>
      </c>
      <c r="I15" s="3" t="s">
        <v>3</v>
      </c>
      <c r="J15" s="3" t="s">
        <v>4</v>
      </c>
      <c r="K15" s="3" t="s">
        <v>14</v>
      </c>
      <c r="L15" s="3" t="s">
        <v>3</v>
      </c>
      <c r="M15" s="3" t="s">
        <v>4</v>
      </c>
      <c r="N15" s="3" t="s">
        <v>14</v>
      </c>
      <c r="O15" s="3" t="s">
        <v>3</v>
      </c>
      <c r="P15" s="3" t="s">
        <v>4</v>
      </c>
      <c r="Q15" s="3" t="s">
        <v>14</v>
      </c>
      <c r="R15" s="3" t="s">
        <v>3</v>
      </c>
      <c r="S15" s="3" t="s">
        <v>4</v>
      </c>
      <c r="T15" s="3" t="s">
        <v>14</v>
      </c>
      <c r="U15" s="3" t="s">
        <v>3</v>
      </c>
      <c r="V15" s="3" t="s">
        <v>4</v>
      </c>
      <c r="FM15" s="1"/>
    </row>
    <row r="16" spans="1:169" ht="45" x14ac:dyDescent="0.25">
      <c r="B16" s="3">
        <v>0</v>
      </c>
      <c r="C16" s="3">
        <v>1</v>
      </c>
      <c r="D16" s="3">
        <v>2</v>
      </c>
      <c r="E16" s="4">
        <v>3</v>
      </c>
      <c r="F16" s="4">
        <v>4</v>
      </c>
      <c r="G16" s="4">
        <v>5</v>
      </c>
      <c r="H16" s="4">
        <v>6</v>
      </c>
      <c r="I16" s="4" t="s">
        <v>15</v>
      </c>
      <c r="J16" s="4" t="s">
        <v>16</v>
      </c>
      <c r="K16" s="4">
        <v>9</v>
      </c>
      <c r="L16" s="4" t="s">
        <v>17</v>
      </c>
      <c r="M16" s="4" t="s">
        <v>18</v>
      </c>
      <c r="N16" s="4">
        <v>12</v>
      </c>
      <c r="O16" s="4" t="s">
        <v>143</v>
      </c>
      <c r="P16" s="4" t="s">
        <v>144</v>
      </c>
      <c r="Q16" s="4">
        <v>15</v>
      </c>
      <c r="R16" s="4" t="s">
        <v>145</v>
      </c>
      <c r="S16" s="4" t="s">
        <v>146</v>
      </c>
      <c r="T16" s="4" t="s">
        <v>132</v>
      </c>
      <c r="U16" s="4" t="s">
        <v>133</v>
      </c>
      <c r="V16" s="4" t="s">
        <v>134</v>
      </c>
      <c r="FM16" s="1"/>
    </row>
    <row r="17" spans="2:169" ht="17.25" customHeight="1" x14ac:dyDescent="0.25">
      <c r="B17" s="3">
        <v>1</v>
      </c>
      <c r="C17" s="5" t="s">
        <v>19</v>
      </c>
      <c r="D17" s="3">
        <v>1</v>
      </c>
      <c r="E17" s="3">
        <v>24</v>
      </c>
      <c r="F17" s="3">
        <v>24</v>
      </c>
      <c r="G17" s="28"/>
      <c r="H17" s="3">
        <v>366</v>
      </c>
      <c r="I17" s="29">
        <f>E17*G17*H17</f>
        <v>0</v>
      </c>
      <c r="J17" s="29">
        <f>F17*G17*H17</f>
        <v>0</v>
      </c>
      <c r="K17" s="3">
        <v>365</v>
      </c>
      <c r="L17" s="29">
        <f>E17*G17*K17</f>
        <v>0</v>
      </c>
      <c r="M17" s="29">
        <f>K17*G17*F17</f>
        <v>0</v>
      </c>
      <c r="N17" s="60">
        <v>365</v>
      </c>
      <c r="O17" s="29">
        <f>E17*G17*N17</f>
        <v>0</v>
      </c>
      <c r="P17" s="29">
        <f>F17*G17*N17</f>
        <v>0</v>
      </c>
      <c r="Q17" s="61">
        <v>365</v>
      </c>
      <c r="R17" s="29">
        <f>E17*G17*Q17</f>
        <v>0</v>
      </c>
      <c r="S17" s="29">
        <f>F17*G17*Q17</f>
        <v>0</v>
      </c>
      <c r="T17" s="66">
        <f>K17+H17+N17+Q17</f>
        <v>1461</v>
      </c>
      <c r="U17" s="30">
        <f>I17+L17+O17+R17</f>
        <v>0</v>
      </c>
      <c r="V17" s="30">
        <f>J17+M17+P17+S17</f>
        <v>0</v>
      </c>
      <c r="FM17" s="1"/>
    </row>
    <row r="18" spans="2:169" ht="15.75" x14ac:dyDescent="0.25">
      <c r="B18" s="3">
        <v>2</v>
      </c>
      <c r="C18" s="5" t="s">
        <v>20</v>
      </c>
      <c r="D18" s="3">
        <v>1</v>
      </c>
      <c r="E18" s="3">
        <v>24</v>
      </c>
      <c r="F18" s="3">
        <v>24</v>
      </c>
      <c r="G18" s="28"/>
      <c r="H18" s="3">
        <v>366</v>
      </c>
      <c r="I18" s="29">
        <f t="shared" ref="I18:I44" si="0">E18*G18*H18</f>
        <v>0</v>
      </c>
      <c r="J18" s="29">
        <f t="shared" ref="J18:J44" si="1">F18*G18*H18</f>
        <v>0</v>
      </c>
      <c r="K18" s="3">
        <v>365</v>
      </c>
      <c r="L18" s="29">
        <f t="shared" ref="L18:L44" si="2">E18*G18*K18</f>
        <v>0</v>
      </c>
      <c r="M18" s="29">
        <f t="shared" ref="M18:M44" si="3">K18*G18*F18</f>
        <v>0</v>
      </c>
      <c r="N18" s="60">
        <v>365</v>
      </c>
      <c r="O18" s="29">
        <f t="shared" ref="O18:O44" si="4">E18*G18*N18</f>
        <v>0</v>
      </c>
      <c r="P18" s="29">
        <f t="shared" ref="P18:P44" si="5">F18*G18*N18</f>
        <v>0</v>
      </c>
      <c r="Q18" s="61">
        <v>365</v>
      </c>
      <c r="R18" s="29">
        <f t="shared" ref="R18:R44" si="6">E18*G18*Q18</f>
        <v>0</v>
      </c>
      <c r="S18" s="29">
        <f t="shared" ref="S18:S44" si="7">F18*G18*Q18</f>
        <v>0</v>
      </c>
      <c r="T18" s="66">
        <f t="shared" ref="T18:T44" si="8">K18+H18+N18+Q18</f>
        <v>1461</v>
      </c>
      <c r="U18" s="30">
        <f t="shared" ref="U18:U44" si="9">I18+L18+O18+R18</f>
        <v>0</v>
      </c>
      <c r="V18" s="30">
        <f t="shared" ref="V18:V44" si="10">J18+M18+P18+S18</f>
        <v>0</v>
      </c>
      <c r="FM18" s="1"/>
    </row>
    <row r="19" spans="2:169" ht="15.75" x14ac:dyDescent="0.25">
      <c r="B19" s="3">
        <v>3</v>
      </c>
      <c r="C19" s="5" t="s">
        <v>21</v>
      </c>
      <c r="D19" s="3">
        <v>1</v>
      </c>
      <c r="E19" s="3">
        <v>24</v>
      </c>
      <c r="F19" s="3">
        <v>24</v>
      </c>
      <c r="G19" s="28"/>
      <c r="H19" s="3">
        <v>366</v>
      </c>
      <c r="I19" s="29">
        <f t="shared" si="0"/>
        <v>0</v>
      </c>
      <c r="J19" s="29">
        <f t="shared" si="1"/>
        <v>0</v>
      </c>
      <c r="K19" s="3">
        <v>365</v>
      </c>
      <c r="L19" s="29">
        <f t="shared" si="2"/>
        <v>0</v>
      </c>
      <c r="M19" s="29">
        <f t="shared" si="3"/>
        <v>0</v>
      </c>
      <c r="N19" s="60">
        <v>365</v>
      </c>
      <c r="O19" s="29">
        <f t="shared" si="4"/>
        <v>0</v>
      </c>
      <c r="P19" s="29">
        <f t="shared" si="5"/>
        <v>0</v>
      </c>
      <c r="Q19" s="61">
        <v>365</v>
      </c>
      <c r="R19" s="29">
        <f t="shared" si="6"/>
        <v>0</v>
      </c>
      <c r="S19" s="29">
        <f t="shared" si="7"/>
        <v>0</v>
      </c>
      <c r="T19" s="66">
        <f t="shared" si="8"/>
        <v>1461</v>
      </c>
      <c r="U19" s="30">
        <f t="shared" si="9"/>
        <v>0</v>
      </c>
      <c r="V19" s="30">
        <f t="shared" si="10"/>
        <v>0</v>
      </c>
      <c r="FM19" s="1"/>
    </row>
    <row r="20" spans="2:169" ht="15.75" x14ac:dyDescent="0.25">
      <c r="B20" s="3">
        <v>4</v>
      </c>
      <c r="C20" s="5" t="s">
        <v>22</v>
      </c>
      <c r="D20" s="3">
        <v>1</v>
      </c>
      <c r="E20" s="3">
        <v>24</v>
      </c>
      <c r="F20" s="3">
        <v>24</v>
      </c>
      <c r="G20" s="28"/>
      <c r="H20" s="3">
        <v>366</v>
      </c>
      <c r="I20" s="29">
        <f t="shared" si="0"/>
        <v>0</v>
      </c>
      <c r="J20" s="29">
        <f t="shared" si="1"/>
        <v>0</v>
      </c>
      <c r="K20" s="3">
        <v>365</v>
      </c>
      <c r="L20" s="29">
        <f t="shared" si="2"/>
        <v>0</v>
      </c>
      <c r="M20" s="29">
        <f t="shared" si="3"/>
        <v>0</v>
      </c>
      <c r="N20" s="60">
        <v>365</v>
      </c>
      <c r="O20" s="29">
        <f t="shared" si="4"/>
        <v>0</v>
      </c>
      <c r="P20" s="29">
        <f t="shared" si="5"/>
        <v>0</v>
      </c>
      <c r="Q20" s="61">
        <v>365</v>
      </c>
      <c r="R20" s="29">
        <f t="shared" si="6"/>
        <v>0</v>
      </c>
      <c r="S20" s="29">
        <f t="shared" si="7"/>
        <v>0</v>
      </c>
      <c r="T20" s="66">
        <f t="shared" si="8"/>
        <v>1461</v>
      </c>
      <c r="U20" s="30">
        <f t="shared" si="9"/>
        <v>0</v>
      </c>
      <c r="V20" s="30">
        <f t="shared" si="10"/>
        <v>0</v>
      </c>
      <c r="FM20" s="1"/>
    </row>
    <row r="21" spans="2:169" ht="15.75" x14ac:dyDescent="0.25">
      <c r="B21" s="3">
        <v>5</v>
      </c>
      <c r="C21" s="5" t="s">
        <v>23</v>
      </c>
      <c r="D21" s="3">
        <v>1</v>
      </c>
      <c r="E21" s="3">
        <v>24</v>
      </c>
      <c r="F21" s="3">
        <v>24</v>
      </c>
      <c r="G21" s="28"/>
      <c r="H21" s="3">
        <v>366</v>
      </c>
      <c r="I21" s="29">
        <f t="shared" si="0"/>
        <v>0</v>
      </c>
      <c r="J21" s="29">
        <f t="shared" si="1"/>
        <v>0</v>
      </c>
      <c r="K21" s="3">
        <v>365</v>
      </c>
      <c r="L21" s="29">
        <f t="shared" si="2"/>
        <v>0</v>
      </c>
      <c r="M21" s="29">
        <f t="shared" si="3"/>
        <v>0</v>
      </c>
      <c r="N21" s="60">
        <v>365</v>
      </c>
      <c r="O21" s="29">
        <f t="shared" si="4"/>
        <v>0</v>
      </c>
      <c r="P21" s="29">
        <f t="shared" si="5"/>
        <v>0</v>
      </c>
      <c r="Q21" s="61">
        <v>365</v>
      </c>
      <c r="R21" s="29">
        <f t="shared" si="6"/>
        <v>0</v>
      </c>
      <c r="S21" s="29">
        <f t="shared" si="7"/>
        <v>0</v>
      </c>
      <c r="T21" s="66">
        <f t="shared" si="8"/>
        <v>1461</v>
      </c>
      <c r="U21" s="30">
        <f t="shared" si="9"/>
        <v>0</v>
      </c>
      <c r="V21" s="30">
        <f t="shared" si="10"/>
        <v>0</v>
      </c>
      <c r="FM21" s="1"/>
    </row>
    <row r="22" spans="2:169" ht="15.75" x14ac:dyDescent="0.25">
      <c r="B22" s="3">
        <v>6</v>
      </c>
      <c r="C22" s="5" t="s">
        <v>24</v>
      </c>
      <c r="D22" s="3">
        <v>1</v>
      </c>
      <c r="E22" s="3">
        <v>24</v>
      </c>
      <c r="F22" s="3">
        <v>24</v>
      </c>
      <c r="G22" s="28"/>
      <c r="H22" s="3">
        <v>366</v>
      </c>
      <c r="I22" s="29">
        <f t="shared" si="0"/>
        <v>0</v>
      </c>
      <c r="J22" s="29">
        <f t="shared" si="1"/>
        <v>0</v>
      </c>
      <c r="K22" s="3">
        <v>365</v>
      </c>
      <c r="L22" s="29">
        <f t="shared" si="2"/>
        <v>0</v>
      </c>
      <c r="M22" s="29">
        <f t="shared" si="3"/>
        <v>0</v>
      </c>
      <c r="N22" s="60">
        <v>365</v>
      </c>
      <c r="O22" s="29">
        <f t="shared" si="4"/>
        <v>0</v>
      </c>
      <c r="P22" s="29">
        <f t="shared" si="5"/>
        <v>0</v>
      </c>
      <c r="Q22" s="61">
        <v>365</v>
      </c>
      <c r="R22" s="29">
        <f t="shared" si="6"/>
        <v>0</v>
      </c>
      <c r="S22" s="29">
        <f t="shared" si="7"/>
        <v>0</v>
      </c>
      <c r="T22" s="66">
        <f t="shared" si="8"/>
        <v>1461</v>
      </c>
      <c r="U22" s="30">
        <f t="shared" si="9"/>
        <v>0</v>
      </c>
      <c r="V22" s="30">
        <f t="shared" si="10"/>
        <v>0</v>
      </c>
      <c r="FM22" s="1"/>
    </row>
    <row r="23" spans="2:169" ht="15.75" x14ac:dyDescent="0.25">
      <c r="B23" s="3">
        <v>7</v>
      </c>
      <c r="C23" s="5" t="s">
        <v>25</v>
      </c>
      <c r="D23" s="3">
        <v>1</v>
      </c>
      <c r="E23" s="3">
        <v>24</v>
      </c>
      <c r="F23" s="3">
        <v>24</v>
      </c>
      <c r="G23" s="28"/>
      <c r="H23" s="3">
        <v>366</v>
      </c>
      <c r="I23" s="29">
        <f t="shared" si="0"/>
        <v>0</v>
      </c>
      <c r="J23" s="29">
        <f t="shared" si="1"/>
        <v>0</v>
      </c>
      <c r="K23" s="3">
        <v>365</v>
      </c>
      <c r="L23" s="29">
        <f t="shared" si="2"/>
        <v>0</v>
      </c>
      <c r="M23" s="29">
        <f t="shared" si="3"/>
        <v>0</v>
      </c>
      <c r="N23" s="60">
        <v>365</v>
      </c>
      <c r="O23" s="29">
        <f t="shared" si="4"/>
        <v>0</v>
      </c>
      <c r="P23" s="29">
        <f t="shared" si="5"/>
        <v>0</v>
      </c>
      <c r="Q23" s="61">
        <v>365</v>
      </c>
      <c r="R23" s="29">
        <f t="shared" si="6"/>
        <v>0</v>
      </c>
      <c r="S23" s="29">
        <f t="shared" si="7"/>
        <v>0</v>
      </c>
      <c r="T23" s="66">
        <f t="shared" si="8"/>
        <v>1461</v>
      </c>
      <c r="U23" s="30">
        <f t="shared" si="9"/>
        <v>0</v>
      </c>
      <c r="V23" s="30">
        <f t="shared" si="10"/>
        <v>0</v>
      </c>
      <c r="FM23" s="1"/>
    </row>
    <row r="24" spans="2:169" ht="15.75" x14ac:dyDescent="0.25">
      <c r="B24" s="3">
        <v>8</v>
      </c>
      <c r="C24" s="5" t="s">
        <v>26</v>
      </c>
      <c r="D24" s="3">
        <v>1</v>
      </c>
      <c r="E24" s="3">
        <v>24</v>
      </c>
      <c r="F24" s="3">
        <v>24</v>
      </c>
      <c r="G24" s="28"/>
      <c r="H24" s="3">
        <v>366</v>
      </c>
      <c r="I24" s="29">
        <f t="shared" si="0"/>
        <v>0</v>
      </c>
      <c r="J24" s="29">
        <f t="shared" si="1"/>
        <v>0</v>
      </c>
      <c r="K24" s="3">
        <v>365</v>
      </c>
      <c r="L24" s="29">
        <f t="shared" si="2"/>
        <v>0</v>
      </c>
      <c r="M24" s="29">
        <f t="shared" si="3"/>
        <v>0</v>
      </c>
      <c r="N24" s="60">
        <v>365</v>
      </c>
      <c r="O24" s="29">
        <f t="shared" si="4"/>
        <v>0</v>
      </c>
      <c r="P24" s="29">
        <f t="shared" si="5"/>
        <v>0</v>
      </c>
      <c r="Q24" s="61">
        <v>365</v>
      </c>
      <c r="R24" s="29">
        <f t="shared" si="6"/>
        <v>0</v>
      </c>
      <c r="S24" s="29">
        <f t="shared" si="7"/>
        <v>0</v>
      </c>
      <c r="T24" s="66">
        <f t="shared" si="8"/>
        <v>1461</v>
      </c>
      <c r="U24" s="30">
        <f t="shared" si="9"/>
        <v>0</v>
      </c>
      <c r="V24" s="30">
        <f t="shared" si="10"/>
        <v>0</v>
      </c>
      <c r="FL24"/>
    </row>
    <row r="25" spans="2:169" ht="15.75" x14ac:dyDescent="0.25">
      <c r="B25" s="3">
        <v>9</v>
      </c>
      <c r="C25" s="5" t="s">
        <v>104</v>
      </c>
      <c r="D25" s="3">
        <v>1</v>
      </c>
      <c r="E25" s="3">
        <v>24</v>
      </c>
      <c r="F25" s="3">
        <v>24</v>
      </c>
      <c r="G25" s="28"/>
      <c r="H25" s="3">
        <v>366</v>
      </c>
      <c r="I25" s="29">
        <f t="shared" si="0"/>
        <v>0</v>
      </c>
      <c r="J25" s="29">
        <f t="shared" si="1"/>
        <v>0</v>
      </c>
      <c r="K25" s="3">
        <v>365</v>
      </c>
      <c r="L25" s="29">
        <f t="shared" si="2"/>
        <v>0</v>
      </c>
      <c r="M25" s="29">
        <f t="shared" si="3"/>
        <v>0</v>
      </c>
      <c r="N25" s="60">
        <v>365</v>
      </c>
      <c r="O25" s="29">
        <f t="shared" si="4"/>
        <v>0</v>
      </c>
      <c r="P25" s="29">
        <f t="shared" si="5"/>
        <v>0</v>
      </c>
      <c r="Q25" s="61">
        <v>365</v>
      </c>
      <c r="R25" s="29">
        <f t="shared" si="6"/>
        <v>0</v>
      </c>
      <c r="S25" s="29">
        <f t="shared" si="7"/>
        <v>0</v>
      </c>
      <c r="T25" s="66">
        <f t="shared" si="8"/>
        <v>1461</v>
      </c>
      <c r="U25" s="30">
        <f t="shared" si="9"/>
        <v>0</v>
      </c>
      <c r="V25" s="30">
        <f t="shared" si="10"/>
        <v>0</v>
      </c>
      <c r="FL25"/>
    </row>
    <row r="26" spans="2:169" ht="15.75" x14ac:dyDescent="0.25">
      <c r="B26" s="3">
        <v>10</v>
      </c>
      <c r="C26" s="5" t="s">
        <v>27</v>
      </c>
      <c r="D26" s="3">
        <v>1</v>
      </c>
      <c r="E26" s="3">
        <v>24</v>
      </c>
      <c r="F26" s="3">
        <v>24</v>
      </c>
      <c r="G26" s="28"/>
      <c r="H26" s="3">
        <v>366</v>
      </c>
      <c r="I26" s="29">
        <f t="shared" si="0"/>
        <v>0</v>
      </c>
      <c r="J26" s="29">
        <f t="shared" si="1"/>
        <v>0</v>
      </c>
      <c r="K26" s="3">
        <v>365</v>
      </c>
      <c r="L26" s="29">
        <f t="shared" si="2"/>
        <v>0</v>
      </c>
      <c r="M26" s="29">
        <f t="shared" si="3"/>
        <v>0</v>
      </c>
      <c r="N26" s="60">
        <v>365</v>
      </c>
      <c r="O26" s="29">
        <f t="shared" si="4"/>
        <v>0</v>
      </c>
      <c r="P26" s="29">
        <f t="shared" si="5"/>
        <v>0</v>
      </c>
      <c r="Q26" s="61">
        <v>365</v>
      </c>
      <c r="R26" s="29">
        <f t="shared" si="6"/>
        <v>0</v>
      </c>
      <c r="S26" s="29">
        <f t="shared" si="7"/>
        <v>0</v>
      </c>
      <c r="T26" s="66">
        <f t="shared" si="8"/>
        <v>1461</v>
      </c>
      <c r="U26" s="30">
        <f t="shared" si="9"/>
        <v>0</v>
      </c>
      <c r="V26" s="30">
        <f t="shared" si="10"/>
        <v>0</v>
      </c>
    </row>
    <row r="27" spans="2:169" ht="15.75" x14ac:dyDescent="0.25">
      <c r="B27" s="3">
        <v>11</v>
      </c>
      <c r="C27" s="5" t="s">
        <v>28</v>
      </c>
      <c r="D27" s="3">
        <v>1</v>
      </c>
      <c r="E27" s="3">
        <v>24</v>
      </c>
      <c r="F27" s="3">
        <v>24</v>
      </c>
      <c r="G27" s="28"/>
      <c r="H27" s="3">
        <v>366</v>
      </c>
      <c r="I27" s="29">
        <f t="shared" si="0"/>
        <v>0</v>
      </c>
      <c r="J27" s="29">
        <f t="shared" si="1"/>
        <v>0</v>
      </c>
      <c r="K27" s="3">
        <v>365</v>
      </c>
      <c r="L27" s="29">
        <f t="shared" si="2"/>
        <v>0</v>
      </c>
      <c r="M27" s="29">
        <f t="shared" si="3"/>
        <v>0</v>
      </c>
      <c r="N27" s="60">
        <v>365</v>
      </c>
      <c r="O27" s="29">
        <f t="shared" si="4"/>
        <v>0</v>
      </c>
      <c r="P27" s="29">
        <f t="shared" si="5"/>
        <v>0</v>
      </c>
      <c r="Q27" s="61">
        <v>365</v>
      </c>
      <c r="R27" s="29">
        <f t="shared" si="6"/>
        <v>0</v>
      </c>
      <c r="S27" s="29">
        <f t="shared" si="7"/>
        <v>0</v>
      </c>
      <c r="T27" s="66">
        <f t="shared" si="8"/>
        <v>1461</v>
      </c>
      <c r="U27" s="30">
        <f t="shared" si="9"/>
        <v>0</v>
      </c>
      <c r="V27" s="30">
        <f t="shared" si="10"/>
        <v>0</v>
      </c>
    </row>
    <row r="28" spans="2:169" ht="15.75" x14ac:dyDescent="0.25">
      <c r="B28" s="3">
        <v>12</v>
      </c>
      <c r="C28" s="5" t="s">
        <v>29</v>
      </c>
      <c r="D28" s="3">
        <v>1</v>
      </c>
      <c r="E28" s="3">
        <v>24</v>
      </c>
      <c r="F28" s="3">
        <v>24</v>
      </c>
      <c r="G28" s="28"/>
      <c r="H28" s="3">
        <v>366</v>
      </c>
      <c r="I28" s="29">
        <f t="shared" si="0"/>
        <v>0</v>
      </c>
      <c r="J28" s="29">
        <f t="shared" si="1"/>
        <v>0</v>
      </c>
      <c r="K28" s="3">
        <v>365</v>
      </c>
      <c r="L28" s="29">
        <f t="shared" si="2"/>
        <v>0</v>
      </c>
      <c r="M28" s="29">
        <f t="shared" si="3"/>
        <v>0</v>
      </c>
      <c r="N28" s="60">
        <v>365</v>
      </c>
      <c r="O28" s="29">
        <f t="shared" si="4"/>
        <v>0</v>
      </c>
      <c r="P28" s="29">
        <f t="shared" si="5"/>
        <v>0</v>
      </c>
      <c r="Q28" s="61">
        <v>365</v>
      </c>
      <c r="R28" s="29">
        <f t="shared" si="6"/>
        <v>0</v>
      </c>
      <c r="S28" s="29">
        <f t="shared" si="7"/>
        <v>0</v>
      </c>
      <c r="T28" s="66">
        <f t="shared" si="8"/>
        <v>1461</v>
      </c>
      <c r="U28" s="30">
        <f t="shared" si="9"/>
        <v>0</v>
      </c>
      <c r="V28" s="30">
        <f t="shared" si="10"/>
        <v>0</v>
      </c>
    </row>
    <row r="29" spans="2:169" ht="15.75" x14ac:dyDescent="0.25">
      <c r="B29" s="3">
        <v>13</v>
      </c>
      <c r="C29" s="5" t="s">
        <v>30</v>
      </c>
      <c r="D29" s="3">
        <v>1</v>
      </c>
      <c r="E29" s="3">
        <v>24</v>
      </c>
      <c r="F29" s="3">
        <v>24</v>
      </c>
      <c r="G29" s="28"/>
      <c r="H29" s="3">
        <v>366</v>
      </c>
      <c r="I29" s="29">
        <f t="shared" si="0"/>
        <v>0</v>
      </c>
      <c r="J29" s="29">
        <f t="shared" si="1"/>
        <v>0</v>
      </c>
      <c r="K29" s="3">
        <v>365</v>
      </c>
      <c r="L29" s="29">
        <f t="shared" si="2"/>
        <v>0</v>
      </c>
      <c r="M29" s="29">
        <f t="shared" si="3"/>
        <v>0</v>
      </c>
      <c r="N29" s="60">
        <v>365</v>
      </c>
      <c r="O29" s="29">
        <f t="shared" si="4"/>
        <v>0</v>
      </c>
      <c r="P29" s="29">
        <f t="shared" si="5"/>
        <v>0</v>
      </c>
      <c r="Q29" s="61">
        <v>365</v>
      </c>
      <c r="R29" s="29">
        <f t="shared" si="6"/>
        <v>0</v>
      </c>
      <c r="S29" s="29">
        <f t="shared" si="7"/>
        <v>0</v>
      </c>
      <c r="T29" s="66">
        <f t="shared" si="8"/>
        <v>1461</v>
      </c>
      <c r="U29" s="30">
        <f t="shared" si="9"/>
        <v>0</v>
      </c>
      <c r="V29" s="30">
        <f t="shared" si="10"/>
        <v>0</v>
      </c>
    </row>
    <row r="30" spans="2:169" ht="15.75" x14ac:dyDescent="0.25">
      <c r="B30" s="3">
        <v>14</v>
      </c>
      <c r="C30" s="5" t="s">
        <v>31</v>
      </c>
      <c r="D30" s="3">
        <v>1</v>
      </c>
      <c r="E30" s="3">
        <v>24</v>
      </c>
      <c r="F30" s="3">
        <v>24</v>
      </c>
      <c r="G30" s="28"/>
      <c r="H30" s="3">
        <v>366</v>
      </c>
      <c r="I30" s="29">
        <f t="shared" si="0"/>
        <v>0</v>
      </c>
      <c r="J30" s="29">
        <f t="shared" si="1"/>
        <v>0</v>
      </c>
      <c r="K30" s="3">
        <v>365</v>
      </c>
      <c r="L30" s="29">
        <f t="shared" si="2"/>
        <v>0</v>
      </c>
      <c r="M30" s="29">
        <f t="shared" si="3"/>
        <v>0</v>
      </c>
      <c r="N30" s="60">
        <v>365</v>
      </c>
      <c r="O30" s="29">
        <f t="shared" si="4"/>
        <v>0</v>
      </c>
      <c r="P30" s="29">
        <f t="shared" si="5"/>
        <v>0</v>
      </c>
      <c r="Q30" s="61">
        <v>365</v>
      </c>
      <c r="R30" s="29">
        <f t="shared" si="6"/>
        <v>0</v>
      </c>
      <c r="S30" s="29">
        <f t="shared" si="7"/>
        <v>0</v>
      </c>
      <c r="T30" s="66">
        <f t="shared" si="8"/>
        <v>1461</v>
      </c>
      <c r="U30" s="30">
        <f t="shared" si="9"/>
        <v>0</v>
      </c>
      <c r="V30" s="30">
        <f t="shared" si="10"/>
        <v>0</v>
      </c>
    </row>
    <row r="31" spans="2:169" ht="15.75" x14ac:dyDescent="0.25">
      <c r="B31" s="3">
        <v>15</v>
      </c>
      <c r="C31" s="5" t="s">
        <v>32</v>
      </c>
      <c r="D31" s="3">
        <v>1</v>
      </c>
      <c r="E31" s="3">
        <v>24</v>
      </c>
      <c r="F31" s="3">
        <v>24</v>
      </c>
      <c r="G31" s="28"/>
      <c r="H31" s="3">
        <v>366</v>
      </c>
      <c r="I31" s="29">
        <f t="shared" si="0"/>
        <v>0</v>
      </c>
      <c r="J31" s="29">
        <f t="shared" si="1"/>
        <v>0</v>
      </c>
      <c r="K31" s="3">
        <v>365</v>
      </c>
      <c r="L31" s="29">
        <f t="shared" si="2"/>
        <v>0</v>
      </c>
      <c r="M31" s="29">
        <f t="shared" si="3"/>
        <v>0</v>
      </c>
      <c r="N31" s="60">
        <v>365</v>
      </c>
      <c r="O31" s="29">
        <f t="shared" si="4"/>
        <v>0</v>
      </c>
      <c r="P31" s="29">
        <f t="shared" si="5"/>
        <v>0</v>
      </c>
      <c r="Q31" s="61">
        <v>365</v>
      </c>
      <c r="R31" s="29">
        <f t="shared" si="6"/>
        <v>0</v>
      </c>
      <c r="S31" s="29">
        <f t="shared" si="7"/>
        <v>0</v>
      </c>
      <c r="T31" s="66">
        <f t="shared" si="8"/>
        <v>1461</v>
      </c>
      <c r="U31" s="30">
        <f t="shared" si="9"/>
        <v>0</v>
      </c>
      <c r="V31" s="30">
        <f t="shared" si="10"/>
        <v>0</v>
      </c>
    </row>
    <row r="32" spans="2:169" ht="15.75" x14ac:dyDescent="0.25">
      <c r="B32" s="3">
        <v>16</v>
      </c>
      <c r="C32" s="5" t="s">
        <v>33</v>
      </c>
      <c r="D32" s="3">
        <v>1</v>
      </c>
      <c r="E32" s="3">
        <v>24</v>
      </c>
      <c r="F32" s="3">
        <v>24</v>
      </c>
      <c r="G32" s="28"/>
      <c r="H32" s="3">
        <v>366</v>
      </c>
      <c r="I32" s="29">
        <f t="shared" si="0"/>
        <v>0</v>
      </c>
      <c r="J32" s="29">
        <f t="shared" si="1"/>
        <v>0</v>
      </c>
      <c r="K32" s="3">
        <v>365</v>
      </c>
      <c r="L32" s="29">
        <f t="shared" si="2"/>
        <v>0</v>
      </c>
      <c r="M32" s="29">
        <f t="shared" si="3"/>
        <v>0</v>
      </c>
      <c r="N32" s="60">
        <v>365</v>
      </c>
      <c r="O32" s="29">
        <f t="shared" si="4"/>
        <v>0</v>
      </c>
      <c r="P32" s="29">
        <f t="shared" si="5"/>
        <v>0</v>
      </c>
      <c r="Q32" s="61">
        <v>365</v>
      </c>
      <c r="R32" s="29">
        <f t="shared" si="6"/>
        <v>0</v>
      </c>
      <c r="S32" s="29">
        <f t="shared" si="7"/>
        <v>0</v>
      </c>
      <c r="T32" s="66">
        <f t="shared" si="8"/>
        <v>1461</v>
      </c>
      <c r="U32" s="30">
        <f t="shared" si="9"/>
        <v>0</v>
      </c>
      <c r="V32" s="30">
        <f t="shared" si="10"/>
        <v>0</v>
      </c>
    </row>
    <row r="33" spans="2:22" ht="15.75" x14ac:dyDescent="0.25">
      <c r="B33" s="3">
        <v>17</v>
      </c>
      <c r="C33" s="5" t="s">
        <v>34</v>
      </c>
      <c r="D33" s="3">
        <v>1</v>
      </c>
      <c r="E33" s="3">
        <v>24</v>
      </c>
      <c r="F33" s="3">
        <v>24</v>
      </c>
      <c r="G33" s="28"/>
      <c r="H33" s="3">
        <v>366</v>
      </c>
      <c r="I33" s="29">
        <f t="shared" si="0"/>
        <v>0</v>
      </c>
      <c r="J33" s="29">
        <f t="shared" si="1"/>
        <v>0</v>
      </c>
      <c r="K33" s="3">
        <v>365</v>
      </c>
      <c r="L33" s="29">
        <f t="shared" si="2"/>
        <v>0</v>
      </c>
      <c r="M33" s="29">
        <f t="shared" si="3"/>
        <v>0</v>
      </c>
      <c r="N33" s="60">
        <v>365</v>
      </c>
      <c r="O33" s="29">
        <f t="shared" si="4"/>
        <v>0</v>
      </c>
      <c r="P33" s="29">
        <f t="shared" si="5"/>
        <v>0</v>
      </c>
      <c r="Q33" s="61">
        <v>365</v>
      </c>
      <c r="R33" s="29">
        <f t="shared" si="6"/>
        <v>0</v>
      </c>
      <c r="S33" s="29">
        <f t="shared" si="7"/>
        <v>0</v>
      </c>
      <c r="T33" s="66">
        <f t="shared" si="8"/>
        <v>1461</v>
      </c>
      <c r="U33" s="30">
        <f t="shared" si="9"/>
        <v>0</v>
      </c>
      <c r="V33" s="30">
        <f t="shared" si="10"/>
        <v>0</v>
      </c>
    </row>
    <row r="34" spans="2:22" ht="15.75" x14ac:dyDescent="0.25">
      <c r="B34" s="3">
        <v>18</v>
      </c>
      <c r="C34" s="5" t="s">
        <v>105</v>
      </c>
      <c r="D34" s="3">
        <v>1</v>
      </c>
      <c r="E34" s="3">
        <v>24</v>
      </c>
      <c r="F34" s="3">
        <v>24</v>
      </c>
      <c r="G34" s="28"/>
      <c r="H34" s="3">
        <v>366</v>
      </c>
      <c r="I34" s="29">
        <f t="shared" si="0"/>
        <v>0</v>
      </c>
      <c r="J34" s="29">
        <f t="shared" si="1"/>
        <v>0</v>
      </c>
      <c r="K34" s="3">
        <v>365</v>
      </c>
      <c r="L34" s="29">
        <f t="shared" si="2"/>
        <v>0</v>
      </c>
      <c r="M34" s="29">
        <f t="shared" si="3"/>
        <v>0</v>
      </c>
      <c r="N34" s="60">
        <v>365</v>
      </c>
      <c r="O34" s="29">
        <f t="shared" si="4"/>
        <v>0</v>
      </c>
      <c r="P34" s="29">
        <f t="shared" si="5"/>
        <v>0</v>
      </c>
      <c r="Q34" s="61">
        <v>365</v>
      </c>
      <c r="R34" s="29">
        <f t="shared" si="6"/>
        <v>0</v>
      </c>
      <c r="S34" s="29">
        <f t="shared" si="7"/>
        <v>0</v>
      </c>
      <c r="T34" s="66">
        <f t="shared" si="8"/>
        <v>1461</v>
      </c>
      <c r="U34" s="30">
        <f t="shared" si="9"/>
        <v>0</v>
      </c>
      <c r="V34" s="30">
        <f t="shared" si="10"/>
        <v>0</v>
      </c>
    </row>
    <row r="35" spans="2:22" ht="15.75" x14ac:dyDescent="0.25">
      <c r="B35" s="3">
        <v>19</v>
      </c>
      <c r="C35" s="5" t="s">
        <v>40</v>
      </c>
      <c r="D35" s="3">
        <v>1</v>
      </c>
      <c r="E35" s="3">
        <v>24</v>
      </c>
      <c r="F35" s="3">
        <v>24</v>
      </c>
      <c r="G35" s="28"/>
      <c r="H35" s="3">
        <v>366</v>
      </c>
      <c r="I35" s="29">
        <f t="shared" si="0"/>
        <v>0</v>
      </c>
      <c r="J35" s="29">
        <f t="shared" si="1"/>
        <v>0</v>
      </c>
      <c r="K35" s="3">
        <v>365</v>
      </c>
      <c r="L35" s="29">
        <f t="shared" si="2"/>
        <v>0</v>
      </c>
      <c r="M35" s="29">
        <f t="shared" si="3"/>
        <v>0</v>
      </c>
      <c r="N35" s="60">
        <v>365</v>
      </c>
      <c r="O35" s="29">
        <f t="shared" si="4"/>
        <v>0</v>
      </c>
      <c r="P35" s="29">
        <f t="shared" si="5"/>
        <v>0</v>
      </c>
      <c r="Q35" s="61">
        <v>365</v>
      </c>
      <c r="R35" s="29">
        <f t="shared" si="6"/>
        <v>0</v>
      </c>
      <c r="S35" s="29">
        <f t="shared" si="7"/>
        <v>0</v>
      </c>
      <c r="T35" s="66">
        <f t="shared" si="8"/>
        <v>1461</v>
      </c>
      <c r="U35" s="30">
        <f t="shared" si="9"/>
        <v>0</v>
      </c>
      <c r="V35" s="30">
        <f t="shared" si="10"/>
        <v>0</v>
      </c>
    </row>
    <row r="36" spans="2:22" ht="15.75" x14ac:dyDescent="0.25">
      <c r="B36" s="3">
        <v>20</v>
      </c>
      <c r="C36" s="5" t="s">
        <v>39</v>
      </c>
      <c r="D36" s="3">
        <v>1</v>
      </c>
      <c r="E36" s="3">
        <v>24</v>
      </c>
      <c r="F36" s="3">
        <v>24</v>
      </c>
      <c r="G36" s="28"/>
      <c r="H36" s="3">
        <v>366</v>
      </c>
      <c r="I36" s="29">
        <f t="shared" si="0"/>
        <v>0</v>
      </c>
      <c r="J36" s="29">
        <f t="shared" si="1"/>
        <v>0</v>
      </c>
      <c r="K36" s="3">
        <v>365</v>
      </c>
      <c r="L36" s="29">
        <f t="shared" si="2"/>
        <v>0</v>
      </c>
      <c r="M36" s="29">
        <f t="shared" si="3"/>
        <v>0</v>
      </c>
      <c r="N36" s="60">
        <v>365</v>
      </c>
      <c r="O36" s="29">
        <f t="shared" si="4"/>
        <v>0</v>
      </c>
      <c r="P36" s="29">
        <f t="shared" si="5"/>
        <v>0</v>
      </c>
      <c r="Q36" s="61">
        <v>365</v>
      </c>
      <c r="R36" s="29">
        <f t="shared" si="6"/>
        <v>0</v>
      </c>
      <c r="S36" s="29">
        <f t="shared" si="7"/>
        <v>0</v>
      </c>
      <c r="T36" s="66">
        <f t="shared" si="8"/>
        <v>1461</v>
      </c>
      <c r="U36" s="30">
        <f t="shared" si="9"/>
        <v>0</v>
      </c>
      <c r="V36" s="30">
        <f t="shared" si="10"/>
        <v>0</v>
      </c>
    </row>
    <row r="37" spans="2:22" ht="15.75" x14ac:dyDescent="0.25">
      <c r="B37" s="3">
        <v>21</v>
      </c>
      <c r="C37" s="5" t="s">
        <v>35</v>
      </c>
      <c r="D37" s="3">
        <v>1</v>
      </c>
      <c r="E37" s="3">
        <v>24</v>
      </c>
      <c r="F37" s="3">
        <v>24</v>
      </c>
      <c r="G37" s="28"/>
      <c r="H37" s="3">
        <v>366</v>
      </c>
      <c r="I37" s="29">
        <f t="shared" si="0"/>
        <v>0</v>
      </c>
      <c r="J37" s="29">
        <f t="shared" si="1"/>
        <v>0</v>
      </c>
      <c r="K37" s="3">
        <v>365</v>
      </c>
      <c r="L37" s="29">
        <f t="shared" si="2"/>
        <v>0</v>
      </c>
      <c r="M37" s="29">
        <f t="shared" si="3"/>
        <v>0</v>
      </c>
      <c r="N37" s="60">
        <v>365</v>
      </c>
      <c r="O37" s="29">
        <f t="shared" si="4"/>
        <v>0</v>
      </c>
      <c r="P37" s="29">
        <f t="shared" si="5"/>
        <v>0</v>
      </c>
      <c r="Q37" s="61">
        <v>365</v>
      </c>
      <c r="R37" s="29">
        <f t="shared" si="6"/>
        <v>0</v>
      </c>
      <c r="S37" s="29">
        <f t="shared" si="7"/>
        <v>0</v>
      </c>
      <c r="T37" s="66">
        <f t="shared" si="8"/>
        <v>1461</v>
      </c>
      <c r="U37" s="30">
        <f t="shared" si="9"/>
        <v>0</v>
      </c>
      <c r="V37" s="30">
        <f t="shared" si="10"/>
        <v>0</v>
      </c>
    </row>
    <row r="38" spans="2:22" ht="15.75" x14ac:dyDescent="0.25">
      <c r="B38" s="3">
        <v>22</v>
      </c>
      <c r="C38" s="5" t="s">
        <v>36</v>
      </c>
      <c r="D38" s="3">
        <v>1</v>
      </c>
      <c r="E38" s="3">
        <v>24</v>
      </c>
      <c r="F38" s="3">
        <v>24</v>
      </c>
      <c r="G38" s="28"/>
      <c r="H38" s="3">
        <v>366</v>
      </c>
      <c r="I38" s="29">
        <f t="shared" si="0"/>
        <v>0</v>
      </c>
      <c r="J38" s="29">
        <f t="shared" si="1"/>
        <v>0</v>
      </c>
      <c r="K38" s="3">
        <v>365</v>
      </c>
      <c r="L38" s="29">
        <f t="shared" si="2"/>
        <v>0</v>
      </c>
      <c r="M38" s="29">
        <f t="shared" si="3"/>
        <v>0</v>
      </c>
      <c r="N38" s="60">
        <v>365</v>
      </c>
      <c r="O38" s="29">
        <f t="shared" si="4"/>
        <v>0</v>
      </c>
      <c r="P38" s="29">
        <f t="shared" si="5"/>
        <v>0</v>
      </c>
      <c r="Q38" s="61">
        <v>365</v>
      </c>
      <c r="R38" s="29">
        <f t="shared" si="6"/>
        <v>0</v>
      </c>
      <c r="S38" s="29">
        <f t="shared" si="7"/>
        <v>0</v>
      </c>
      <c r="T38" s="66">
        <f t="shared" si="8"/>
        <v>1461</v>
      </c>
      <c r="U38" s="30">
        <f t="shared" si="9"/>
        <v>0</v>
      </c>
      <c r="V38" s="30">
        <f t="shared" si="10"/>
        <v>0</v>
      </c>
    </row>
    <row r="39" spans="2:22" ht="15.75" x14ac:dyDescent="0.25">
      <c r="B39" s="3">
        <v>23</v>
      </c>
      <c r="C39" s="5" t="s">
        <v>37</v>
      </c>
      <c r="D39" s="3">
        <v>1</v>
      </c>
      <c r="E39" s="3">
        <v>24</v>
      </c>
      <c r="F39" s="3">
        <v>24</v>
      </c>
      <c r="G39" s="28"/>
      <c r="H39" s="3">
        <v>366</v>
      </c>
      <c r="I39" s="29">
        <f t="shared" si="0"/>
        <v>0</v>
      </c>
      <c r="J39" s="29">
        <f t="shared" si="1"/>
        <v>0</v>
      </c>
      <c r="K39" s="3">
        <v>365</v>
      </c>
      <c r="L39" s="29">
        <f t="shared" si="2"/>
        <v>0</v>
      </c>
      <c r="M39" s="29">
        <f t="shared" si="3"/>
        <v>0</v>
      </c>
      <c r="N39" s="60">
        <v>365</v>
      </c>
      <c r="O39" s="29">
        <f t="shared" si="4"/>
        <v>0</v>
      </c>
      <c r="P39" s="29">
        <f t="shared" si="5"/>
        <v>0</v>
      </c>
      <c r="Q39" s="61">
        <v>365</v>
      </c>
      <c r="R39" s="29">
        <f t="shared" si="6"/>
        <v>0</v>
      </c>
      <c r="S39" s="29">
        <f t="shared" si="7"/>
        <v>0</v>
      </c>
      <c r="T39" s="66">
        <f t="shared" si="8"/>
        <v>1461</v>
      </c>
      <c r="U39" s="30">
        <f t="shared" si="9"/>
        <v>0</v>
      </c>
      <c r="V39" s="30">
        <f t="shared" si="10"/>
        <v>0</v>
      </c>
    </row>
    <row r="40" spans="2:22" ht="15.75" x14ac:dyDescent="0.25">
      <c r="B40" s="3">
        <v>24</v>
      </c>
      <c r="C40" s="5" t="s">
        <v>38</v>
      </c>
      <c r="D40" s="3">
        <v>1</v>
      </c>
      <c r="E40" s="3">
        <v>24</v>
      </c>
      <c r="F40" s="3">
        <v>24</v>
      </c>
      <c r="G40" s="28"/>
      <c r="H40" s="3">
        <v>366</v>
      </c>
      <c r="I40" s="29">
        <f t="shared" si="0"/>
        <v>0</v>
      </c>
      <c r="J40" s="29">
        <f t="shared" si="1"/>
        <v>0</v>
      </c>
      <c r="K40" s="3">
        <v>365</v>
      </c>
      <c r="L40" s="29">
        <f t="shared" si="2"/>
        <v>0</v>
      </c>
      <c r="M40" s="29">
        <f t="shared" si="3"/>
        <v>0</v>
      </c>
      <c r="N40" s="60">
        <v>365</v>
      </c>
      <c r="O40" s="29">
        <f t="shared" si="4"/>
        <v>0</v>
      </c>
      <c r="P40" s="29">
        <f t="shared" si="5"/>
        <v>0</v>
      </c>
      <c r="Q40" s="61">
        <v>365</v>
      </c>
      <c r="R40" s="29">
        <f t="shared" si="6"/>
        <v>0</v>
      </c>
      <c r="S40" s="29">
        <f t="shared" si="7"/>
        <v>0</v>
      </c>
      <c r="T40" s="66">
        <f t="shared" si="8"/>
        <v>1461</v>
      </c>
      <c r="U40" s="30">
        <f t="shared" si="9"/>
        <v>0</v>
      </c>
      <c r="V40" s="30">
        <f t="shared" si="10"/>
        <v>0</v>
      </c>
    </row>
    <row r="41" spans="2:22" ht="15.75" x14ac:dyDescent="0.25">
      <c r="B41" s="3">
        <v>25</v>
      </c>
      <c r="C41" s="5" t="s">
        <v>106</v>
      </c>
      <c r="D41" s="3">
        <v>1</v>
      </c>
      <c r="E41" s="3">
        <v>24</v>
      </c>
      <c r="F41" s="3">
        <v>24</v>
      </c>
      <c r="G41" s="28"/>
      <c r="H41" s="3">
        <v>366</v>
      </c>
      <c r="I41" s="29">
        <f t="shared" si="0"/>
        <v>0</v>
      </c>
      <c r="J41" s="29">
        <f t="shared" si="1"/>
        <v>0</v>
      </c>
      <c r="K41" s="3">
        <v>365</v>
      </c>
      <c r="L41" s="29">
        <f t="shared" si="2"/>
        <v>0</v>
      </c>
      <c r="M41" s="29">
        <f t="shared" si="3"/>
        <v>0</v>
      </c>
      <c r="N41" s="60">
        <v>365</v>
      </c>
      <c r="O41" s="29">
        <f t="shared" si="4"/>
        <v>0</v>
      </c>
      <c r="P41" s="29">
        <f t="shared" si="5"/>
        <v>0</v>
      </c>
      <c r="Q41" s="61">
        <v>365</v>
      </c>
      <c r="R41" s="29">
        <f t="shared" si="6"/>
        <v>0</v>
      </c>
      <c r="S41" s="29">
        <f t="shared" si="7"/>
        <v>0</v>
      </c>
      <c r="T41" s="66">
        <f t="shared" si="8"/>
        <v>1461</v>
      </c>
      <c r="U41" s="30">
        <f t="shared" si="9"/>
        <v>0</v>
      </c>
      <c r="V41" s="30">
        <f t="shared" si="10"/>
        <v>0</v>
      </c>
    </row>
    <row r="42" spans="2:22" ht="15.75" x14ac:dyDescent="0.25">
      <c r="B42" s="3">
        <v>26</v>
      </c>
      <c r="C42" s="5" t="s">
        <v>163</v>
      </c>
      <c r="D42" s="3">
        <v>1</v>
      </c>
      <c r="E42" s="3">
        <v>24</v>
      </c>
      <c r="F42" s="3">
        <v>24</v>
      </c>
      <c r="G42" s="28"/>
      <c r="H42" s="3">
        <v>366</v>
      </c>
      <c r="I42" s="29">
        <f t="shared" si="0"/>
        <v>0</v>
      </c>
      <c r="J42" s="29">
        <f t="shared" si="1"/>
        <v>0</v>
      </c>
      <c r="K42" s="3">
        <v>365</v>
      </c>
      <c r="L42" s="29">
        <f t="shared" si="2"/>
        <v>0</v>
      </c>
      <c r="M42" s="29">
        <f t="shared" si="3"/>
        <v>0</v>
      </c>
      <c r="N42" s="60">
        <v>365</v>
      </c>
      <c r="O42" s="29">
        <f t="shared" si="4"/>
        <v>0</v>
      </c>
      <c r="P42" s="29">
        <f t="shared" si="5"/>
        <v>0</v>
      </c>
      <c r="Q42" s="61">
        <v>365</v>
      </c>
      <c r="R42" s="29">
        <f t="shared" si="6"/>
        <v>0</v>
      </c>
      <c r="S42" s="29">
        <f t="shared" si="7"/>
        <v>0</v>
      </c>
      <c r="T42" s="66">
        <f t="shared" si="8"/>
        <v>1461</v>
      </c>
      <c r="U42" s="30">
        <f t="shared" si="9"/>
        <v>0</v>
      </c>
      <c r="V42" s="30">
        <f t="shared" si="10"/>
        <v>0</v>
      </c>
    </row>
    <row r="43" spans="2:22" ht="15.75" x14ac:dyDescent="0.25">
      <c r="B43" s="3">
        <v>27</v>
      </c>
      <c r="C43" s="5" t="s">
        <v>164</v>
      </c>
      <c r="D43" s="3">
        <v>1</v>
      </c>
      <c r="E43" s="3">
        <v>24</v>
      </c>
      <c r="F43" s="3">
        <v>24</v>
      </c>
      <c r="G43" s="28"/>
      <c r="H43" s="3">
        <v>366</v>
      </c>
      <c r="I43" s="29">
        <f t="shared" si="0"/>
        <v>0</v>
      </c>
      <c r="J43" s="29">
        <f t="shared" si="1"/>
        <v>0</v>
      </c>
      <c r="K43" s="3">
        <v>365</v>
      </c>
      <c r="L43" s="29">
        <f t="shared" si="2"/>
        <v>0</v>
      </c>
      <c r="M43" s="29">
        <f t="shared" si="3"/>
        <v>0</v>
      </c>
      <c r="N43" s="60">
        <v>365</v>
      </c>
      <c r="O43" s="29">
        <f t="shared" si="4"/>
        <v>0</v>
      </c>
      <c r="P43" s="29">
        <f t="shared" si="5"/>
        <v>0</v>
      </c>
      <c r="Q43" s="61">
        <v>365</v>
      </c>
      <c r="R43" s="29">
        <f t="shared" si="6"/>
        <v>0</v>
      </c>
      <c r="S43" s="29">
        <f t="shared" si="7"/>
        <v>0</v>
      </c>
      <c r="T43" s="66">
        <f t="shared" si="8"/>
        <v>1461</v>
      </c>
      <c r="U43" s="30">
        <f t="shared" si="9"/>
        <v>0</v>
      </c>
      <c r="V43" s="30">
        <f t="shared" si="10"/>
        <v>0</v>
      </c>
    </row>
    <row r="44" spans="2:22" ht="15.75" x14ac:dyDescent="0.25">
      <c r="B44" s="3">
        <v>28</v>
      </c>
      <c r="C44" s="5" t="s">
        <v>165</v>
      </c>
      <c r="D44" s="3">
        <v>1</v>
      </c>
      <c r="E44" s="3">
        <v>24</v>
      </c>
      <c r="F44" s="3">
        <v>24</v>
      </c>
      <c r="G44" s="28"/>
      <c r="H44" s="3">
        <v>366</v>
      </c>
      <c r="I44" s="29">
        <f t="shared" si="0"/>
        <v>0</v>
      </c>
      <c r="J44" s="29">
        <f t="shared" si="1"/>
        <v>0</v>
      </c>
      <c r="K44" s="3">
        <v>365</v>
      </c>
      <c r="L44" s="29">
        <f t="shared" si="2"/>
        <v>0</v>
      </c>
      <c r="M44" s="29">
        <f t="shared" si="3"/>
        <v>0</v>
      </c>
      <c r="N44" s="60">
        <v>365</v>
      </c>
      <c r="O44" s="29">
        <f t="shared" si="4"/>
        <v>0</v>
      </c>
      <c r="P44" s="29">
        <f t="shared" si="5"/>
        <v>0</v>
      </c>
      <c r="Q44" s="61">
        <v>365</v>
      </c>
      <c r="R44" s="29">
        <f t="shared" si="6"/>
        <v>0</v>
      </c>
      <c r="S44" s="29">
        <f t="shared" si="7"/>
        <v>0</v>
      </c>
      <c r="T44" s="66">
        <f t="shared" si="8"/>
        <v>1461</v>
      </c>
      <c r="U44" s="30">
        <f t="shared" si="9"/>
        <v>0</v>
      </c>
      <c r="V44" s="30">
        <f t="shared" si="10"/>
        <v>0</v>
      </c>
    </row>
    <row r="45" spans="2:22" x14ac:dyDescent="0.25">
      <c r="B45" s="94" t="s">
        <v>9</v>
      </c>
      <c r="C45" s="94"/>
      <c r="D45" s="3">
        <f>SUM(D17:D44)</f>
        <v>28</v>
      </c>
      <c r="E45" s="3"/>
      <c r="F45" s="3"/>
      <c r="G45" s="3"/>
      <c r="H45" s="3"/>
      <c r="I45" s="29">
        <f>SUM(I17:I44)</f>
        <v>0</v>
      </c>
      <c r="J45" s="29">
        <f>SUM(J17:J44)</f>
        <v>0</v>
      </c>
      <c r="K45" s="3"/>
      <c r="L45" s="29">
        <f>SUM(L17:L44)</f>
        <v>0</v>
      </c>
      <c r="M45" s="29">
        <f>SUM(M17:M44)</f>
        <v>0</v>
      </c>
      <c r="N45" s="29"/>
      <c r="O45" s="29">
        <f>SUM(O17:O44)</f>
        <v>0</v>
      </c>
      <c r="P45" s="29">
        <f>SUM(P17:P44)</f>
        <v>0</v>
      </c>
      <c r="Q45" s="29"/>
      <c r="R45" s="29">
        <f>SUM(R17:R44)</f>
        <v>0</v>
      </c>
      <c r="S45" s="29">
        <f>SUM(S17:S44)</f>
        <v>0</v>
      </c>
      <c r="T45" s="3"/>
      <c r="U45" s="30">
        <f>SUM(U17:U44)</f>
        <v>0</v>
      </c>
      <c r="V45" s="30">
        <f>SUM(V17:V44)</f>
        <v>0</v>
      </c>
    </row>
    <row r="47" spans="2:22" ht="15.75" customHeight="1" x14ac:dyDescent="0.25">
      <c r="B47" s="1"/>
      <c r="C47" s="48"/>
      <c r="D47" s="1"/>
      <c r="E47" s="1"/>
      <c r="F47" s="1"/>
      <c r="G47" s="1"/>
      <c r="I47" s="12"/>
      <c r="J47" s="12"/>
      <c r="K47" s="12"/>
      <c r="M47" s="31"/>
      <c r="N47" s="31"/>
      <c r="O47" s="31"/>
      <c r="P47" s="31"/>
      <c r="Q47" s="31"/>
      <c r="R47" s="31"/>
      <c r="S47" s="31"/>
    </row>
    <row r="48" spans="2:22" ht="15.75" customHeight="1" x14ac:dyDescent="0.25">
      <c r="D48" s="1"/>
      <c r="E48" s="1"/>
      <c r="F48" s="12"/>
      <c r="H48" s="1"/>
      <c r="I48" s="31"/>
      <c r="K48" s="31"/>
      <c r="M48" s="1"/>
      <c r="N48" s="1"/>
      <c r="O48" s="1"/>
      <c r="Q48" s="1"/>
      <c r="R48" s="1"/>
      <c r="S48" s="31"/>
      <c r="V48" s="1"/>
    </row>
    <row r="49" spans="1:179" ht="15.75" customHeight="1" x14ac:dyDescent="0.25">
      <c r="C49" s="31"/>
      <c r="D49" s="1"/>
      <c r="E49" s="1"/>
      <c r="F49" s="12"/>
      <c r="H49" s="1"/>
      <c r="I49" s="1"/>
      <c r="K49" s="1"/>
      <c r="M49" s="1"/>
      <c r="N49" s="1"/>
      <c r="O49" s="1"/>
      <c r="Q49" s="1"/>
      <c r="R49" s="1"/>
      <c r="S49" s="1"/>
      <c r="V49" s="1"/>
    </row>
    <row r="50" spans="1:179" ht="15.75" customHeight="1" x14ac:dyDescent="0.25">
      <c r="B50" s="1"/>
      <c r="C50" s="48"/>
      <c r="D50" s="1"/>
      <c r="E50" s="1"/>
      <c r="F50" s="1"/>
      <c r="G50" s="1"/>
      <c r="I50" s="12"/>
      <c r="M50" s="1"/>
      <c r="N50" s="1"/>
      <c r="O50" s="1"/>
      <c r="P50" s="1"/>
      <c r="Q50" s="1"/>
      <c r="R50" s="1"/>
      <c r="S50" s="1"/>
    </row>
    <row r="51" spans="1:179" ht="15.75" customHeight="1" x14ac:dyDescent="0.25">
      <c r="B51" s="1"/>
      <c r="C51" s="42"/>
      <c r="D51" s="1"/>
      <c r="E51" s="1"/>
      <c r="F51" s="1"/>
      <c r="G51" s="1"/>
      <c r="I51" s="12"/>
      <c r="M51" s="1"/>
      <c r="N51" s="1"/>
      <c r="O51" s="1"/>
      <c r="P51" s="1"/>
      <c r="Q51" s="1"/>
      <c r="R51" s="1"/>
      <c r="S51" s="1"/>
    </row>
    <row r="52" spans="1:179" ht="15.75" customHeight="1" x14ac:dyDescent="0.25">
      <c r="B52" s="1"/>
      <c r="C52" s="49"/>
      <c r="D52" s="1"/>
      <c r="E52" s="1"/>
      <c r="F52" s="1"/>
      <c r="G52" s="1"/>
      <c r="I52" s="12"/>
      <c r="M52" s="31"/>
      <c r="N52" s="31"/>
      <c r="O52" s="31"/>
      <c r="P52" s="31"/>
      <c r="Q52" s="31"/>
      <c r="R52" s="31"/>
      <c r="S52" s="31"/>
    </row>
    <row r="53" spans="1:179" ht="15.75" customHeight="1" x14ac:dyDescent="0.25">
      <c r="B53" s="1"/>
      <c r="C53" s="49"/>
      <c r="D53" s="1"/>
      <c r="E53" s="1"/>
      <c r="F53" s="1"/>
      <c r="G53" s="1"/>
      <c r="I53" s="1"/>
      <c r="M53" s="31"/>
      <c r="N53" s="31"/>
      <c r="O53" s="31"/>
      <c r="P53" s="31"/>
      <c r="Q53" s="31"/>
      <c r="R53" s="31"/>
      <c r="S53" s="31"/>
    </row>
    <row r="54" spans="1:179" ht="13.5" customHeight="1" x14ac:dyDescent="0.25">
      <c r="B54" s="1"/>
      <c r="C54" s="49"/>
      <c r="D54" s="1"/>
      <c r="E54" s="1"/>
      <c r="F54" s="1"/>
      <c r="G54" s="1"/>
      <c r="H54" s="1"/>
      <c r="I54" s="1"/>
    </row>
    <row r="55" spans="1:179" ht="10.5" customHeight="1" x14ac:dyDescent="0.25">
      <c r="B55" s="1"/>
      <c r="C55" s="49"/>
      <c r="D55" s="1"/>
      <c r="E55" s="1"/>
      <c r="F55" s="1"/>
      <c r="G55" s="1"/>
      <c r="H55" s="1"/>
      <c r="I55" s="1"/>
    </row>
    <row r="56" spans="1:179" ht="11.25" customHeight="1" x14ac:dyDescent="0.25">
      <c r="C56" s="49"/>
      <c r="D56" s="1"/>
      <c r="E56" s="1"/>
      <c r="F56" s="1"/>
      <c r="G56" s="1"/>
      <c r="H56" s="1"/>
      <c r="I56" s="1"/>
    </row>
    <row r="57" spans="1:179" x14ac:dyDescent="0.25">
      <c r="C57" s="49"/>
      <c r="D57" s="1"/>
      <c r="E57" s="1"/>
      <c r="F57" s="1"/>
      <c r="G57" s="1"/>
      <c r="H57" s="1"/>
      <c r="I57" s="1"/>
    </row>
    <row r="58" spans="1:179" x14ac:dyDescent="0.25">
      <c r="C58" s="49"/>
      <c r="D58" s="1"/>
      <c r="E58" s="1"/>
      <c r="F58" s="1"/>
      <c r="G58" s="1"/>
      <c r="H58" s="1"/>
      <c r="I58" s="1"/>
    </row>
    <row r="59" spans="1:179" x14ac:dyDescent="0.25">
      <c r="C59" s="49"/>
      <c r="D59" s="1"/>
      <c r="E59" s="1"/>
      <c r="F59" s="1"/>
      <c r="G59" s="1"/>
      <c r="H59" s="1"/>
      <c r="I59" s="1"/>
    </row>
    <row r="60" spans="1:179" x14ac:dyDescent="0.25">
      <c r="C60" s="49"/>
      <c r="D60" s="1"/>
      <c r="E60" s="1"/>
      <c r="F60" s="1"/>
      <c r="G60" s="1"/>
      <c r="H60" s="1"/>
      <c r="I60" s="1"/>
    </row>
    <row r="61" spans="1:179" s="11" customFormat="1" x14ac:dyDescent="0.25">
      <c r="A61" s="1"/>
      <c r="C61" s="49"/>
      <c r="D61" s="1"/>
      <c r="E61" s="1"/>
      <c r="F61" s="1"/>
      <c r="G61" s="1"/>
      <c r="H61" s="1"/>
      <c r="I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/>
      <c r="FN61"/>
      <c r="FO61"/>
      <c r="FP61"/>
      <c r="FQ61"/>
      <c r="FR61"/>
      <c r="FS61"/>
      <c r="FT61"/>
      <c r="FU61"/>
      <c r="FV61"/>
      <c r="FW61"/>
    </row>
    <row r="62" spans="1:179" s="11" customFormat="1" x14ac:dyDescent="0.25">
      <c r="A62" s="1"/>
      <c r="C62" s="49"/>
      <c r="D62" s="1"/>
      <c r="E62" s="1"/>
      <c r="F62" s="1"/>
      <c r="G62" s="1"/>
      <c r="H62" s="1"/>
      <c r="I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/>
      <c r="FN62"/>
      <c r="FO62"/>
      <c r="FP62"/>
      <c r="FQ62"/>
      <c r="FR62"/>
      <c r="FS62"/>
      <c r="FT62"/>
      <c r="FU62"/>
      <c r="FV62"/>
      <c r="FW62"/>
    </row>
    <row r="63" spans="1:179" x14ac:dyDescent="0.25">
      <c r="C63" s="49"/>
      <c r="D63" s="1"/>
      <c r="E63" s="1"/>
      <c r="F63" s="1"/>
      <c r="G63" s="1"/>
      <c r="H63" s="1"/>
      <c r="I63" s="1"/>
    </row>
    <row r="64" spans="1:179" x14ac:dyDescent="0.25">
      <c r="C64" s="49"/>
      <c r="D64" s="1"/>
      <c r="E64" s="1"/>
      <c r="F64" s="1"/>
      <c r="G64" s="1"/>
      <c r="H64" s="1"/>
      <c r="I64" s="1"/>
    </row>
    <row r="65" spans="3:9" x14ac:dyDescent="0.25">
      <c r="C65" s="49"/>
      <c r="D65" s="1"/>
      <c r="E65" s="1"/>
      <c r="F65" s="1"/>
      <c r="G65" s="1"/>
      <c r="H65" s="1"/>
      <c r="I65" s="1"/>
    </row>
    <row r="66" spans="3:9" x14ac:dyDescent="0.25">
      <c r="C66" s="49"/>
      <c r="D66" s="1"/>
      <c r="E66" s="1"/>
      <c r="F66" s="1"/>
      <c r="G66" s="1"/>
      <c r="H66" s="1"/>
      <c r="I66" s="1"/>
    </row>
    <row r="67" spans="3:9" x14ac:dyDescent="0.25">
      <c r="C67" s="31"/>
      <c r="D67" s="1"/>
      <c r="E67" s="1"/>
      <c r="F67" s="1"/>
      <c r="G67" s="1"/>
      <c r="H67" s="1"/>
      <c r="I67" s="1"/>
    </row>
    <row r="68" spans="3:9" x14ac:dyDescent="0.25">
      <c r="C68" s="49"/>
      <c r="D68" s="1"/>
      <c r="E68" s="1"/>
      <c r="F68" s="1"/>
      <c r="G68" s="1"/>
      <c r="H68" s="1"/>
      <c r="I68" s="1"/>
    </row>
  </sheetData>
  <mergeCells count="17">
    <mergeCell ref="N13:P13"/>
    <mergeCell ref="A9:V9"/>
    <mergeCell ref="N14:P14"/>
    <mergeCell ref="Q13:S13"/>
    <mergeCell ref="Q14:S14"/>
    <mergeCell ref="B11:V11"/>
    <mergeCell ref="G13:G15"/>
    <mergeCell ref="H13:J13"/>
    <mergeCell ref="K13:M13"/>
    <mergeCell ref="T13:V14"/>
    <mergeCell ref="H14:J14"/>
    <mergeCell ref="K14:M14"/>
    <mergeCell ref="B45:C45"/>
    <mergeCell ref="D13:D15"/>
    <mergeCell ref="B13:B15"/>
    <mergeCell ref="C13:C15"/>
    <mergeCell ref="E13:F14"/>
  </mergeCells>
  <printOptions horizontalCentered="1"/>
  <pageMargins left="0.25" right="0.25" top="0.75" bottom="0.75" header="0.3" footer="0.3"/>
  <pageSetup paperSize="9" scale="59" orientation="landscape" r:id="rId1"/>
  <ignoredErrors>
    <ignoredError sqref="D4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E65"/>
  <sheetViews>
    <sheetView view="pageBreakPreview" topLeftCell="A10" zoomScale="110" zoomScaleNormal="100" zoomScaleSheetLayoutView="110" workbookViewId="0">
      <selection activeCell="A2" sqref="A2"/>
    </sheetView>
  </sheetViews>
  <sheetFormatPr defaultRowHeight="15" x14ac:dyDescent="0.25"/>
  <cols>
    <col min="1" max="1" width="6.5703125" style="1" customWidth="1"/>
    <col min="2" max="2" width="51" style="1" customWidth="1"/>
    <col min="3" max="4" width="12" style="1" customWidth="1"/>
    <col min="5" max="5" width="12.140625" style="1" customWidth="1"/>
    <col min="6" max="8" width="11.85546875" style="1" customWidth="1"/>
    <col min="9" max="10" width="12" style="1" customWidth="1"/>
    <col min="11" max="11" width="13.28515625" style="1" customWidth="1"/>
    <col min="12" max="12" width="12.85546875" style="1" customWidth="1"/>
    <col min="13" max="13" width="9" style="1"/>
    <col min="14" max="14" width="13" style="1" customWidth="1"/>
    <col min="15" max="15" width="12.42578125" style="1" bestFit="1" customWidth="1"/>
    <col min="16" max="16" width="9" style="1"/>
    <col min="17" max="17" width="12.42578125" style="1" bestFit="1" customWidth="1"/>
    <col min="18" max="160" width="9" style="1"/>
  </cols>
  <sheetData>
    <row r="1" spans="1:161" ht="15.75" x14ac:dyDescent="0.25">
      <c r="A1" s="14"/>
      <c r="B1" s="13"/>
      <c r="C1" s="13"/>
      <c r="D1" s="13"/>
      <c r="K1" s="11"/>
    </row>
    <row r="2" spans="1:161" ht="15.75" x14ac:dyDescent="0.25">
      <c r="A2" s="14"/>
      <c r="B2" s="13"/>
      <c r="C2" s="13"/>
      <c r="D2" s="13"/>
      <c r="K2" s="11"/>
    </row>
    <row r="3" spans="1:161" ht="15.75" x14ac:dyDescent="0.25">
      <c r="A3" s="14"/>
      <c r="B3" s="13"/>
      <c r="C3" s="13"/>
      <c r="D3" s="13"/>
      <c r="K3" s="11"/>
    </row>
    <row r="4" spans="1:161" ht="15.75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K4" s="68"/>
      <c r="L4" s="76"/>
      <c r="M4" s="77"/>
      <c r="N4" s="77"/>
      <c r="O4" s="76"/>
      <c r="P4" s="11"/>
      <c r="Q4" s="68"/>
      <c r="S4" s="11"/>
    </row>
    <row r="5" spans="1:161" ht="15.75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K5" s="68"/>
      <c r="L5" s="76"/>
      <c r="M5" s="77"/>
      <c r="N5" s="77"/>
      <c r="O5" s="76"/>
      <c r="P5" s="11"/>
      <c r="Q5" s="68"/>
      <c r="S5" s="11"/>
    </row>
    <row r="6" spans="1:161" ht="15.75" x14ac:dyDescent="0.25">
      <c r="A6" s="14"/>
      <c r="B6" s="68"/>
      <c r="C6" s="68"/>
      <c r="D6" s="69"/>
      <c r="E6" s="76"/>
      <c r="F6" s="76"/>
      <c r="G6" s="76"/>
      <c r="H6" s="76"/>
      <c r="I6" s="68"/>
      <c r="J6" s="68"/>
      <c r="K6" s="68"/>
      <c r="L6" s="77"/>
      <c r="M6" s="77"/>
      <c r="N6" s="77"/>
      <c r="O6" s="76"/>
      <c r="P6" s="11"/>
      <c r="Q6" s="76"/>
      <c r="S6" s="11"/>
    </row>
    <row r="7" spans="1:161" ht="15.75" x14ac:dyDescent="0.25">
      <c r="A7" s="14"/>
      <c r="B7" s="13"/>
      <c r="C7" s="13"/>
      <c r="D7" s="13"/>
      <c r="K7" s="11"/>
    </row>
    <row r="8" spans="1:161" ht="15.75" x14ac:dyDescent="0.25">
      <c r="A8" s="90" t="s">
        <v>202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161" ht="15.75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  <row r="10" spans="1:161" ht="15" customHeight="1" x14ac:dyDescent="0.25">
      <c r="A10" s="91" t="s">
        <v>166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2"/>
      <c r="N10" s="2"/>
    </row>
    <row r="11" spans="1:161" ht="1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</row>
    <row r="12" spans="1:161" x14ac:dyDescent="0.25">
      <c r="L12" s="11" t="s">
        <v>10</v>
      </c>
    </row>
    <row r="13" spans="1:161" x14ac:dyDescent="0.25">
      <c r="A13" s="94" t="s">
        <v>0</v>
      </c>
      <c r="B13" s="94" t="s">
        <v>1</v>
      </c>
      <c r="C13" s="94" t="s">
        <v>78</v>
      </c>
      <c r="D13" s="94"/>
      <c r="E13" s="94" t="s">
        <v>79</v>
      </c>
      <c r="F13" s="94"/>
      <c r="G13" s="94" t="s">
        <v>123</v>
      </c>
      <c r="H13" s="94"/>
      <c r="I13" s="94" t="s">
        <v>124</v>
      </c>
      <c r="J13" s="94"/>
      <c r="K13" s="94" t="s">
        <v>167</v>
      </c>
      <c r="L13" s="94"/>
    </row>
    <row r="14" spans="1:161" ht="15" customHeight="1" x14ac:dyDescent="0.25">
      <c r="A14" s="94"/>
      <c r="B14" s="94"/>
      <c r="C14" s="94" t="s">
        <v>2</v>
      </c>
      <c r="D14" s="94"/>
      <c r="E14" s="94" t="s">
        <v>2</v>
      </c>
      <c r="F14" s="94"/>
      <c r="G14" s="94" t="s">
        <v>2</v>
      </c>
      <c r="H14" s="94"/>
      <c r="I14" s="94" t="s">
        <v>2</v>
      </c>
      <c r="J14" s="94"/>
      <c r="K14" s="94" t="s">
        <v>2</v>
      </c>
      <c r="L14" s="94"/>
      <c r="FE14" s="1"/>
    </row>
    <row r="15" spans="1:161" x14ac:dyDescent="0.25">
      <c r="A15" s="94"/>
      <c r="B15" s="94"/>
      <c r="C15" s="3" t="s">
        <v>3</v>
      </c>
      <c r="D15" s="3" t="s">
        <v>4</v>
      </c>
      <c r="E15" s="3" t="s">
        <v>3</v>
      </c>
      <c r="F15" s="3" t="s">
        <v>4</v>
      </c>
      <c r="G15" s="3" t="s">
        <v>3</v>
      </c>
      <c r="H15" s="3" t="s">
        <v>4</v>
      </c>
      <c r="I15" s="3" t="s">
        <v>3</v>
      </c>
      <c r="J15" s="3" t="s">
        <v>4</v>
      </c>
      <c r="K15" s="3" t="s">
        <v>3</v>
      </c>
      <c r="L15" s="3" t="s">
        <v>4</v>
      </c>
      <c r="FE15" s="1"/>
    </row>
    <row r="16" spans="1:16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 t="s">
        <v>147</v>
      </c>
      <c r="L16" s="3" t="s">
        <v>148</v>
      </c>
      <c r="FE16" s="1"/>
    </row>
    <row r="17" spans="1:161" x14ac:dyDescent="0.25">
      <c r="A17" s="3">
        <v>1</v>
      </c>
      <c r="B17" s="3" t="s">
        <v>5</v>
      </c>
      <c r="C17" s="30">
        <f>'Anexa 1A'!I45</f>
        <v>0</v>
      </c>
      <c r="D17" s="30">
        <f>'Anexa 1A'!J45</f>
        <v>0</v>
      </c>
      <c r="E17" s="30">
        <f>'Anexa 1A'!L45</f>
        <v>0</v>
      </c>
      <c r="F17" s="30">
        <f>'Anexa 1A'!M45</f>
        <v>0</v>
      </c>
      <c r="G17" s="30">
        <f>'Anexa 1A'!O45</f>
        <v>0</v>
      </c>
      <c r="H17" s="30">
        <f>'Anexa 1A'!P45</f>
        <v>0</v>
      </c>
      <c r="I17" s="30">
        <f>'Anexa 1A'!R45</f>
        <v>0</v>
      </c>
      <c r="J17" s="30">
        <f>'Anexa 1A'!S45</f>
        <v>0</v>
      </c>
      <c r="K17" s="30">
        <f>C17+E17+G17+I17</f>
        <v>0</v>
      </c>
      <c r="L17" s="30">
        <f>D17+F17+H17+J17</f>
        <v>0</v>
      </c>
      <c r="N17" s="53"/>
      <c r="FE17" s="1"/>
    </row>
    <row r="18" spans="1:161" ht="28.5" customHeight="1" x14ac:dyDescent="0.25">
      <c r="A18" s="3">
        <v>2</v>
      </c>
      <c r="B18" s="4" t="s">
        <v>6</v>
      </c>
      <c r="C18" s="30">
        <f>'Anexa 1B'!H38</f>
        <v>0</v>
      </c>
      <c r="D18" s="30">
        <f>'Anexa 1B'!I38</f>
        <v>0</v>
      </c>
      <c r="E18" s="30">
        <f>'Anexa 1B'!K38</f>
        <v>0</v>
      </c>
      <c r="F18" s="30">
        <f>'Anexa 1B'!L38</f>
        <v>0</v>
      </c>
      <c r="G18" s="30">
        <f>'Anexa 1B'!N38</f>
        <v>0</v>
      </c>
      <c r="H18" s="30">
        <f>'Anexa 1B'!O38</f>
        <v>0</v>
      </c>
      <c r="I18" s="30">
        <f>'Anexa 1B'!Q38</f>
        <v>0</v>
      </c>
      <c r="J18" s="30">
        <f>'Anexa 1B'!R38</f>
        <v>0</v>
      </c>
      <c r="K18" s="30">
        <f>C18+E18+G18+I18</f>
        <v>0</v>
      </c>
      <c r="L18" s="30">
        <f t="shared" ref="L18:L20" si="0">D18+F18+H18+J18</f>
        <v>0</v>
      </c>
      <c r="FE18" s="1"/>
    </row>
    <row r="19" spans="1:161" x14ac:dyDescent="0.25">
      <c r="A19" s="3">
        <v>3</v>
      </c>
      <c r="B19" s="4" t="s">
        <v>7</v>
      </c>
      <c r="C19" s="30">
        <f>'Anexa 1C'!I31</f>
        <v>0</v>
      </c>
      <c r="D19" s="30">
        <f>'Anexa 1C'!J31</f>
        <v>0</v>
      </c>
      <c r="E19" s="30">
        <f>'Anexa 1C'!M31</f>
        <v>0</v>
      </c>
      <c r="F19" s="30">
        <f>'Anexa 1C'!N31</f>
        <v>0</v>
      </c>
      <c r="G19" s="30">
        <f>'Anexa 1C'!Q31</f>
        <v>0</v>
      </c>
      <c r="H19" s="30">
        <f>'Anexa 1C'!R31</f>
        <v>0</v>
      </c>
      <c r="I19" s="30">
        <f>'Anexa 1C'!U31</f>
        <v>0</v>
      </c>
      <c r="J19" s="30">
        <f>'Anexa 1C'!V31</f>
        <v>0</v>
      </c>
      <c r="K19" s="30">
        <f>C19+E19+G19+I19</f>
        <v>0</v>
      </c>
      <c r="L19" s="30">
        <f t="shared" si="0"/>
        <v>0</v>
      </c>
      <c r="FE19" s="1"/>
    </row>
    <row r="20" spans="1:161" ht="30" x14ac:dyDescent="0.25">
      <c r="A20" s="3">
        <v>4</v>
      </c>
      <c r="B20" s="4" t="s">
        <v>8</v>
      </c>
      <c r="C20" s="30">
        <f>'Anexa 1D'!H25</f>
        <v>0</v>
      </c>
      <c r="D20" s="30">
        <f>'Anexa 1D'!I25</f>
        <v>0</v>
      </c>
      <c r="E20" s="30">
        <f>'Anexa 1D'!K25</f>
        <v>0</v>
      </c>
      <c r="F20" s="30">
        <f>'Anexa 1D'!L25</f>
        <v>0</v>
      </c>
      <c r="G20" s="30">
        <f>'Anexa 1D'!N25</f>
        <v>0</v>
      </c>
      <c r="H20" s="30">
        <f>'Anexa 1D'!O25</f>
        <v>0</v>
      </c>
      <c r="I20" s="30">
        <f>'Anexa 1D'!Q25</f>
        <v>0</v>
      </c>
      <c r="J20" s="30">
        <f>'Anexa 1D'!R25</f>
        <v>0</v>
      </c>
      <c r="K20" s="30">
        <f>C20+E20+G20+I20</f>
        <v>0</v>
      </c>
      <c r="L20" s="30">
        <f t="shared" si="0"/>
        <v>0</v>
      </c>
      <c r="FE20" s="1"/>
    </row>
    <row r="21" spans="1:161" x14ac:dyDescent="0.25">
      <c r="A21" s="94" t="s">
        <v>9</v>
      </c>
      <c r="B21" s="94"/>
      <c r="C21" s="30">
        <f>SUM(C17:C20)</f>
        <v>0</v>
      </c>
      <c r="D21" s="30">
        <f t="shared" ref="D21:L21" si="1">SUM(D17:D20)</f>
        <v>0</v>
      </c>
      <c r="E21" s="30">
        <f t="shared" si="1"/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0">
        <f t="shared" si="1"/>
        <v>0</v>
      </c>
      <c r="J21" s="30">
        <f t="shared" si="1"/>
        <v>0</v>
      </c>
      <c r="K21" s="30">
        <f>SUM(K17:K20)</f>
        <v>0</v>
      </c>
      <c r="L21" s="30">
        <f t="shared" si="1"/>
        <v>0</v>
      </c>
      <c r="FE21" s="1"/>
    </row>
    <row r="22" spans="1:161" x14ac:dyDescent="0.25">
      <c r="A22" s="96" t="s">
        <v>88</v>
      </c>
      <c r="B22" s="96"/>
      <c r="C22" s="32">
        <f t="shared" ref="C22:L22" si="2">C21*1.19</f>
        <v>0</v>
      </c>
      <c r="D22" s="32">
        <f t="shared" si="2"/>
        <v>0</v>
      </c>
      <c r="E22" s="32">
        <f t="shared" si="2"/>
        <v>0</v>
      </c>
      <c r="F22" s="32">
        <f t="shared" si="2"/>
        <v>0</v>
      </c>
      <c r="G22" s="32">
        <f>G21*1.19</f>
        <v>0</v>
      </c>
      <c r="H22" s="32">
        <f>H21*1.19</f>
        <v>0</v>
      </c>
      <c r="I22" s="32">
        <f>I21*1.19</f>
        <v>0</v>
      </c>
      <c r="J22" s="32">
        <f>J21*1.19</f>
        <v>0</v>
      </c>
      <c r="K22" s="32">
        <f>K21*1.19</f>
        <v>0</v>
      </c>
      <c r="L22" s="32">
        <f t="shared" si="2"/>
        <v>0</v>
      </c>
      <c r="FE22" s="1"/>
    </row>
    <row r="23" spans="1:161" x14ac:dyDescent="0.25">
      <c r="A23" s="31"/>
      <c r="B23" s="31"/>
      <c r="N23" s="46"/>
      <c r="O23" s="46"/>
      <c r="Q23" s="46"/>
      <c r="FE23" s="1"/>
    </row>
    <row r="24" spans="1:161" x14ac:dyDescent="0.25">
      <c r="A24" s="31"/>
      <c r="B24" s="31"/>
      <c r="FE24" s="1"/>
    </row>
    <row r="25" spans="1:161" x14ac:dyDescent="0.25">
      <c r="A25" s="6"/>
      <c r="B25" s="31"/>
      <c r="D25" s="12"/>
      <c r="E25" s="11"/>
      <c r="G25" s="31"/>
      <c r="I25" s="11"/>
      <c r="L25" s="11"/>
      <c r="R25" s="31"/>
      <c r="T25" s="11"/>
      <c r="FD25"/>
    </row>
    <row r="26" spans="1:161" x14ac:dyDescent="0.25">
      <c r="A26" s="6"/>
      <c r="B26" s="31"/>
      <c r="D26" s="12"/>
      <c r="E26" s="11"/>
      <c r="I26" s="11"/>
      <c r="L26" s="11"/>
      <c r="T26" s="11"/>
      <c r="FD26"/>
    </row>
    <row r="27" spans="1:161" x14ac:dyDescent="0.25">
      <c r="B27" s="31"/>
      <c r="L27" s="12"/>
      <c r="FD27"/>
    </row>
    <row r="28" spans="1:161" x14ac:dyDescent="0.25">
      <c r="B28" s="48"/>
      <c r="E28" s="46"/>
      <c r="L28" s="12"/>
      <c r="FD28"/>
    </row>
    <row r="29" spans="1:161" x14ac:dyDescent="0.25">
      <c r="B29" s="42"/>
      <c r="E29" s="46"/>
      <c r="L29" s="12"/>
    </row>
    <row r="30" spans="1:161" x14ac:dyDescent="0.25">
      <c r="B30" s="49"/>
      <c r="K30" s="31"/>
      <c r="L30" s="12"/>
    </row>
    <row r="31" spans="1:161" x14ac:dyDescent="0.25">
      <c r="B31" s="49"/>
      <c r="K31" s="31"/>
    </row>
    <row r="32" spans="1:161" x14ac:dyDescent="0.25">
      <c r="B32" s="49"/>
    </row>
    <row r="33" spans="2:2" x14ac:dyDescent="0.25">
      <c r="B33" s="49"/>
    </row>
    <row r="34" spans="2:2" x14ac:dyDescent="0.25">
      <c r="B34" s="49"/>
    </row>
    <row r="35" spans="2:2" x14ac:dyDescent="0.25">
      <c r="B35" s="49"/>
    </row>
    <row r="36" spans="2:2" x14ac:dyDescent="0.25">
      <c r="B36" s="49"/>
    </row>
    <row r="37" spans="2:2" x14ac:dyDescent="0.25">
      <c r="B37" s="49"/>
    </row>
    <row r="38" spans="2:2" x14ac:dyDescent="0.25">
      <c r="B38" s="49"/>
    </row>
    <row r="39" spans="2:2" x14ac:dyDescent="0.25">
      <c r="B39" s="49"/>
    </row>
    <row r="40" spans="2:2" x14ac:dyDescent="0.25">
      <c r="B40" s="49"/>
    </row>
    <row r="41" spans="2:2" x14ac:dyDescent="0.25">
      <c r="B41" s="49"/>
    </row>
    <row r="42" spans="2:2" x14ac:dyDescent="0.25">
      <c r="B42" s="49"/>
    </row>
    <row r="43" spans="2:2" x14ac:dyDescent="0.25">
      <c r="B43" s="49"/>
    </row>
    <row r="44" spans="2:2" x14ac:dyDescent="0.25">
      <c r="B44" s="49"/>
    </row>
    <row r="45" spans="2:2" x14ac:dyDescent="0.25">
      <c r="B45" s="31"/>
    </row>
    <row r="46" spans="2:2" x14ac:dyDescent="0.25">
      <c r="B46" s="49"/>
    </row>
    <row r="49" spans="1:4" ht="15.75" customHeight="1" x14ac:dyDescent="0.25"/>
    <row r="50" spans="1:4" ht="15.75" customHeight="1" x14ac:dyDescent="0.25"/>
    <row r="51" spans="1:4" ht="15.75" customHeight="1" x14ac:dyDescent="0.25"/>
    <row r="52" spans="1:4" ht="15.75" customHeight="1" x14ac:dyDescent="0.25"/>
    <row r="53" spans="1:4" ht="15.75" customHeight="1" x14ac:dyDescent="0.25">
      <c r="A53" s="6"/>
      <c r="B53" s="6"/>
      <c r="C53" s="6"/>
      <c r="D53" s="6"/>
    </row>
    <row r="54" spans="1:4" ht="15.75" customHeight="1" x14ac:dyDescent="0.25">
      <c r="A54" s="6"/>
      <c r="B54" s="6"/>
      <c r="C54" s="6"/>
      <c r="D54" s="6"/>
    </row>
    <row r="55" spans="1:4" ht="15.75" customHeight="1" x14ac:dyDescent="0.25">
      <c r="A55" s="88"/>
      <c r="B55" s="88"/>
      <c r="C55" s="88"/>
      <c r="D55" s="88"/>
    </row>
    <row r="56" spans="1:4" ht="15.75" customHeight="1" x14ac:dyDescent="0.25">
      <c r="A56" s="88"/>
      <c r="B56" s="88"/>
      <c r="C56" s="88"/>
      <c r="D56" s="88"/>
    </row>
    <row r="57" spans="1:4" ht="15.75" customHeight="1" x14ac:dyDescent="0.25">
      <c r="A57" s="88"/>
      <c r="B57" s="88"/>
      <c r="C57" s="88"/>
      <c r="D57" s="88"/>
    </row>
    <row r="58" spans="1:4" ht="15.75" customHeight="1" x14ac:dyDescent="0.25"/>
    <row r="65" spans="5:11" x14ac:dyDescent="0.25">
      <c r="E65" s="89"/>
      <c r="F65" s="89"/>
      <c r="G65" s="89"/>
      <c r="H65" s="89"/>
      <c r="I65" s="89"/>
      <c r="J65" s="89"/>
      <c r="K65" s="89"/>
    </row>
  </sheetData>
  <mergeCells count="21">
    <mergeCell ref="A8:L8"/>
    <mergeCell ref="A9:L9"/>
    <mergeCell ref="A10:L10"/>
    <mergeCell ref="E65:K65"/>
    <mergeCell ref="E13:F13"/>
    <mergeCell ref="A21:B21"/>
    <mergeCell ref="A55:D55"/>
    <mergeCell ref="A56:D56"/>
    <mergeCell ref="A57:D57"/>
    <mergeCell ref="A22:B22"/>
    <mergeCell ref="C13:D13"/>
    <mergeCell ref="C14:D14"/>
    <mergeCell ref="A13:A15"/>
    <mergeCell ref="B13:B15"/>
    <mergeCell ref="E14:F14"/>
    <mergeCell ref="K13:L13"/>
    <mergeCell ref="K14:L14"/>
    <mergeCell ref="G13:H13"/>
    <mergeCell ref="G14:H14"/>
    <mergeCell ref="I13:J13"/>
    <mergeCell ref="I14:J14"/>
  </mergeCells>
  <printOptions horizontalCentered="1"/>
  <pageMargins left="0.25" right="0.25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8"/>
  <sheetViews>
    <sheetView tabSelected="1" view="pageBreakPreview" topLeftCell="A4" zoomScale="60" zoomScaleNormal="100" workbookViewId="0">
      <selection activeCell="D21" sqref="D21"/>
    </sheetView>
  </sheetViews>
  <sheetFormatPr defaultRowHeight="15" x14ac:dyDescent="0.25"/>
  <cols>
    <col min="1" max="1" width="9.140625" customWidth="1"/>
    <col min="2" max="2" width="12.7109375" customWidth="1"/>
    <col min="3" max="3" width="43" customWidth="1"/>
    <col min="4" max="4" width="11.42578125" customWidth="1"/>
    <col min="5" max="5" width="13.7109375" customWidth="1"/>
    <col min="6" max="6" width="13.85546875" customWidth="1"/>
    <col min="8" max="8" width="9.5703125" bestFit="1" customWidth="1"/>
  </cols>
  <sheetData>
    <row r="1" spans="2:8" ht="15.75" x14ac:dyDescent="0.25">
      <c r="B1" s="14"/>
      <c r="C1" s="13"/>
      <c r="D1" s="13"/>
      <c r="E1" s="13"/>
    </row>
    <row r="2" spans="2:8" ht="15.75" x14ac:dyDescent="0.25">
      <c r="B2" s="14"/>
      <c r="C2" s="13"/>
      <c r="D2" s="13"/>
      <c r="E2" s="11"/>
    </row>
    <row r="3" spans="2:8" ht="15.75" x14ac:dyDescent="0.25">
      <c r="B3" s="14"/>
      <c r="C3" s="13"/>
      <c r="D3" s="13"/>
      <c r="E3" s="11"/>
    </row>
    <row r="4" spans="2:8" ht="15.75" x14ac:dyDescent="0.25">
      <c r="B4" s="108"/>
      <c r="C4" s="108"/>
      <c r="D4" s="13"/>
      <c r="E4" s="78"/>
    </row>
    <row r="5" spans="2:8" ht="15.75" x14ac:dyDescent="0.25">
      <c r="B5" s="108"/>
      <c r="C5" s="108"/>
      <c r="D5" s="13"/>
      <c r="E5" s="78"/>
    </row>
    <row r="6" spans="2:8" ht="15.75" x14ac:dyDescent="0.25">
      <c r="B6" s="108"/>
      <c r="C6" s="108"/>
      <c r="D6" s="13"/>
      <c r="E6" s="78"/>
    </row>
    <row r="7" spans="2:8" ht="15.75" x14ac:dyDescent="0.25">
      <c r="B7" s="79"/>
      <c r="C7" s="79"/>
      <c r="D7" s="13"/>
      <c r="E7" s="11"/>
    </row>
    <row r="8" spans="2:8" ht="15.75" x14ac:dyDescent="0.25">
      <c r="B8" s="79"/>
      <c r="C8" s="79"/>
      <c r="D8" s="13"/>
      <c r="E8" s="11"/>
    </row>
    <row r="9" spans="2:8" x14ac:dyDescent="0.25">
      <c r="C9" s="111" t="s">
        <v>203</v>
      </c>
      <c r="D9" s="111"/>
      <c r="E9" s="111"/>
    </row>
    <row r="10" spans="2:8" x14ac:dyDescent="0.25">
      <c r="C10" s="111"/>
      <c r="D10" s="111"/>
      <c r="E10" s="111"/>
    </row>
    <row r="11" spans="2:8" x14ac:dyDescent="0.25">
      <c r="E11" s="31"/>
    </row>
    <row r="12" spans="2:8" ht="15.75" x14ac:dyDescent="0.25">
      <c r="C12" s="14"/>
      <c r="D12" s="14"/>
      <c r="E12" s="41" t="s">
        <v>107</v>
      </c>
    </row>
    <row r="13" spans="2:8" ht="15.75" x14ac:dyDescent="0.25">
      <c r="C13" s="15" t="s">
        <v>82</v>
      </c>
      <c r="D13" s="16" t="s">
        <v>208</v>
      </c>
      <c r="E13" s="15" t="s">
        <v>83</v>
      </c>
      <c r="F13" s="47"/>
      <c r="H13" s="47"/>
    </row>
    <row r="14" spans="2:8" ht="44.25" customHeight="1" x14ac:dyDescent="0.25">
      <c r="C14" s="17" t="s">
        <v>204</v>
      </c>
      <c r="D14" s="18"/>
      <c r="E14" s="18"/>
    </row>
    <row r="15" spans="2:8" ht="48" customHeight="1" x14ac:dyDescent="0.25">
      <c r="C15" s="19" t="s">
        <v>205</v>
      </c>
      <c r="D15" s="20"/>
      <c r="E15" s="56">
        <f>E14*33%*D15</f>
        <v>0</v>
      </c>
    </row>
    <row r="16" spans="2:8" ht="66.75" customHeight="1" x14ac:dyDescent="0.25">
      <c r="C16" s="19" t="s">
        <v>207</v>
      </c>
      <c r="D16" s="20"/>
      <c r="E16" s="56">
        <f>(E14*8.75*24/730)*D16</f>
        <v>0</v>
      </c>
    </row>
    <row r="17" spans="2:7" ht="31.5" x14ac:dyDescent="0.25">
      <c r="C17" s="17" t="s">
        <v>206</v>
      </c>
      <c r="D17" s="21"/>
      <c r="E17" s="56">
        <f>D17*SUM(E14:E16)</f>
        <v>0</v>
      </c>
    </row>
    <row r="18" spans="2:7" ht="15.75" x14ac:dyDescent="0.25">
      <c r="C18" s="15" t="s">
        <v>121</v>
      </c>
      <c r="D18" s="21"/>
      <c r="E18" s="56">
        <f>D18*E14</f>
        <v>0</v>
      </c>
      <c r="F18" s="47"/>
    </row>
    <row r="19" spans="2:7" ht="15.75" x14ac:dyDescent="0.25">
      <c r="C19" s="22" t="s">
        <v>84</v>
      </c>
      <c r="D19" s="23"/>
      <c r="E19" s="57">
        <f>SUM(E14:E18)</f>
        <v>0</v>
      </c>
    </row>
    <row r="20" spans="2:7" ht="15.75" x14ac:dyDescent="0.25">
      <c r="C20" s="15" t="s">
        <v>127</v>
      </c>
      <c r="D20" s="21"/>
      <c r="E20" s="24">
        <f>D20*E19</f>
        <v>0</v>
      </c>
    </row>
    <row r="21" spans="2:7" ht="15.75" x14ac:dyDescent="0.25">
      <c r="C21" s="22" t="s">
        <v>85</v>
      </c>
      <c r="D21" s="22"/>
      <c r="E21" s="25">
        <f>SUM(E19:E20)</f>
        <v>0</v>
      </c>
    </row>
    <row r="22" spans="2:7" ht="15.75" x14ac:dyDescent="0.25">
      <c r="C22" s="15" t="s">
        <v>86</v>
      </c>
      <c r="D22" s="20"/>
      <c r="E22" s="54">
        <f>E21*D22</f>
        <v>0</v>
      </c>
    </row>
    <row r="23" spans="2:7" ht="15.75" x14ac:dyDescent="0.25">
      <c r="C23" s="15" t="s">
        <v>87</v>
      </c>
      <c r="D23" s="26"/>
      <c r="E23" s="54">
        <f>(E21+E22)*D23</f>
        <v>0</v>
      </c>
    </row>
    <row r="24" spans="2:7" ht="15.75" x14ac:dyDescent="0.25">
      <c r="C24" s="22" t="s">
        <v>122</v>
      </c>
      <c r="D24" s="22"/>
      <c r="E24" s="27">
        <f>E21+E22+E23</f>
        <v>0</v>
      </c>
    </row>
    <row r="25" spans="2:7" x14ac:dyDescent="0.25">
      <c r="F25" s="1"/>
      <c r="G25" s="1"/>
    </row>
    <row r="26" spans="2:7" x14ac:dyDescent="0.25">
      <c r="B26" s="1"/>
      <c r="F26" s="1"/>
      <c r="G26" s="1"/>
    </row>
    <row r="27" spans="2:7" x14ac:dyDescent="0.25">
      <c r="B27" s="6"/>
      <c r="D27" s="12"/>
      <c r="E27" s="11"/>
      <c r="F27" s="12"/>
      <c r="G27" s="12"/>
    </row>
    <row r="28" spans="2:7" x14ac:dyDescent="0.25">
      <c r="B28" s="33"/>
      <c r="D28" s="12"/>
      <c r="E28" s="11"/>
      <c r="F28" s="12"/>
      <c r="G28" s="12"/>
    </row>
    <row r="29" spans="2:7" x14ac:dyDescent="0.25">
      <c r="B29" s="110"/>
      <c r="C29" s="110"/>
      <c r="D29" s="1"/>
      <c r="F29" s="1"/>
      <c r="G29" s="1"/>
    </row>
    <row r="30" spans="2:7" x14ac:dyDescent="0.25">
      <c r="B30" s="33"/>
      <c r="C30" s="33"/>
      <c r="D30" s="1"/>
      <c r="F30" s="1"/>
      <c r="G30" s="1"/>
    </row>
    <row r="31" spans="2:7" x14ac:dyDescent="0.25">
      <c r="B31" s="110"/>
      <c r="C31" s="110"/>
      <c r="D31" s="1"/>
      <c r="F31" s="1"/>
      <c r="G31" s="1"/>
    </row>
    <row r="32" spans="2:7" x14ac:dyDescent="0.25">
      <c r="B32" s="109"/>
      <c r="C32" s="109"/>
      <c r="E32" s="11"/>
      <c r="F32" s="1"/>
    </row>
    <row r="33" spans="2:6" x14ac:dyDescent="0.25">
      <c r="B33" s="110"/>
      <c r="C33" s="110"/>
      <c r="E33" s="11"/>
      <c r="F33" s="1"/>
    </row>
    <row r="34" spans="2:6" x14ac:dyDescent="0.25">
      <c r="B34" s="1"/>
      <c r="C34" s="1"/>
      <c r="D34" s="1"/>
      <c r="E34" s="1"/>
      <c r="F34" s="1"/>
    </row>
    <row r="35" spans="2:6" x14ac:dyDescent="0.25">
      <c r="B35" s="1"/>
      <c r="C35" s="1"/>
      <c r="D35" s="1"/>
      <c r="E35" s="1"/>
      <c r="F35" s="1"/>
    </row>
    <row r="36" spans="2:6" x14ac:dyDescent="0.25">
      <c r="B36" s="1"/>
      <c r="C36" s="1"/>
      <c r="F36" s="1"/>
    </row>
    <row r="37" spans="2:6" x14ac:dyDescent="0.25">
      <c r="B37" s="1"/>
      <c r="C37" s="1"/>
      <c r="F37" s="1"/>
    </row>
    <row r="38" spans="2:6" x14ac:dyDescent="0.25">
      <c r="B38" s="1"/>
      <c r="C38" s="1"/>
      <c r="D38" s="1"/>
      <c r="E38" s="1"/>
      <c r="F38" s="1"/>
    </row>
  </sheetData>
  <mergeCells count="8">
    <mergeCell ref="B4:C4"/>
    <mergeCell ref="B5:C5"/>
    <mergeCell ref="B6:C6"/>
    <mergeCell ref="B32:C32"/>
    <mergeCell ref="B33:C33"/>
    <mergeCell ref="B31:C31"/>
    <mergeCell ref="B29:C29"/>
    <mergeCell ref="C9:E10"/>
  </mergeCells>
  <pageMargins left="0.25" right="0.25" top="0.75" bottom="0.75" header="0.3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7"/>
  <sheetViews>
    <sheetView view="pageBreakPreview" zoomScale="70" zoomScaleNormal="100" zoomScaleSheetLayoutView="70" workbookViewId="0">
      <selection activeCell="G7" sqref="G7"/>
    </sheetView>
  </sheetViews>
  <sheetFormatPr defaultRowHeight="15" x14ac:dyDescent="0.25"/>
  <cols>
    <col min="1" max="1" width="6.28515625" customWidth="1"/>
    <col min="3" max="3" width="21.28515625" customWidth="1"/>
    <col min="4" max="4" width="14" customWidth="1"/>
    <col min="5" max="5" width="14.85546875" customWidth="1"/>
    <col min="6" max="6" width="17.5703125" customWidth="1"/>
    <col min="7" max="7" width="9.5703125" customWidth="1"/>
    <col min="8" max="8" width="7" customWidth="1"/>
  </cols>
  <sheetData>
    <row r="1" spans="1:9" ht="15.75" x14ac:dyDescent="0.25">
      <c r="A1" s="14"/>
      <c r="C1" s="14"/>
      <c r="D1" s="14"/>
      <c r="E1" s="14"/>
      <c r="F1" s="11"/>
      <c r="G1" s="11"/>
      <c r="H1" s="11"/>
      <c r="I1" s="11"/>
    </row>
    <row r="2" spans="1:9" ht="15.75" x14ac:dyDescent="0.25">
      <c r="A2" s="14"/>
      <c r="C2" s="14"/>
      <c r="D2" s="14"/>
      <c r="E2" s="14"/>
      <c r="F2" s="11"/>
      <c r="G2" s="11"/>
      <c r="H2" s="11"/>
      <c r="I2" s="11"/>
    </row>
    <row r="3" spans="1:9" ht="15.75" x14ac:dyDescent="0.25">
      <c r="A3" s="14"/>
      <c r="C3" s="14"/>
      <c r="D3" s="14"/>
      <c r="E3" s="14"/>
      <c r="F3" s="11"/>
      <c r="G3" s="11"/>
      <c r="H3" s="11"/>
      <c r="I3" s="11"/>
    </row>
    <row r="4" spans="1:9" ht="15.75" x14ac:dyDescent="0.25">
      <c r="A4" s="14"/>
      <c r="C4" s="14"/>
      <c r="D4" s="14"/>
      <c r="E4" s="14"/>
      <c r="F4" s="11"/>
      <c r="G4" s="11"/>
      <c r="H4" s="11"/>
      <c r="I4" s="11"/>
    </row>
    <row r="5" spans="1:9" x14ac:dyDescent="0.25">
      <c r="B5" s="88"/>
      <c r="C5" s="88"/>
      <c r="D5" s="88"/>
      <c r="E5" s="88"/>
      <c r="F5" s="11"/>
      <c r="G5" s="11"/>
      <c r="H5" s="11"/>
      <c r="I5" s="11"/>
    </row>
    <row r="6" spans="1:9" ht="15.75" x14ac:dyDescent="0.25">
      <c r="B6" s="90"/>
      <c r="C6" s="90"/>
      <c r="D6" s="6"/>
      <c r="E6" s="6"/>
      <c r="F6" s="78"/>
      <c r="G6" s="11"/>
      <c r="H6" s="11"/>
      <c r="I6" s="11"/>
    </row>
    <row r="7" spans="1:9" ht="15.75" x14ac:dyDescent="0.25">
      <c r="B7" s="90"/>
      <c r="C7" s="90"/>
      <c r="D7" s="6"/>
      <c r="E7" s="6"/>
      <c r="F7" s="78"/>
      <c r="G7" s="11"/>
      <c r="H7" s="11"/>
      <c r="I7" s="11"/>
    </row>
    <row r="8" spans="1:9" ht="15.75" x14ac:dyDescent="0.25">
      <c r="B8" s="90"/>
      <c r="C8" s="90"/>
      <c r="D8" s="80"/>
      <c r="E8" s="80"/>
      <c r="F8" s="78"/>
      <c r="G8" s="11"/>
      <c r="I8" s="11"/>
    </row>
    <row r="9" spans="1:9" ht="15.75" x14ac:dyDescent="0.25">
      <c r="C9" s="14"/>
      <c r="D9" s="14"/>
      <c r="E9" s="14"/>
      <c r="F9" s="14"/>
    </row>
    <row r="10" spans="1:9" ht="15.75" x14ac:dyDescent="0.25">
      <c r="C10" s="14"/>
      <c r="D10" s="14"/>
      <c r="E10" s="14"/>
      <c r="F10" s="14"/>
    </row>
    <row r="11" spans="1:9" ht="15.75" x14ac:dyDescent="0.25">
      <c r="C11" s="112" t="s">
        <v>201</v>
      </c>
      <c r="D11" s="112"/>
      <c r="E11" s="112"/>
      <c r="F11" s="112"/>
    </row>
    <row r="12" spans="1:9" ht="15.75" x14ac:dyDescent="0.25">
      <c r="C12" s="70"/>
      <c r="D12" s="70"/>
      <c r="E12" s="70"/>
      <c r="F12" s="70"/>
    </row>
    <row r="13" spans="1:9" ht="15.75" x14ac:dyDescent="0.25">
      <c r="C13" s="95" t="s">
        <v>175</v>
      </c>
      <c r="D13" s="95"/>
      <c r="E13" s="95"/>
      <c r="F13" s="95"/>
    </row>
    <row r="14" spans="1:9" ht="15.75" x14ac:dyDescent="0.25">
      <c r="F14" s="45" t="s">
        <v>117</v>
      </c>
    </row>
    <row r="15" spans="1:9" ht="49.5" customHeight="1" x14ac:dyDescent="0.25">
      <c r="C15" s="44" t="s">
        <v>111</v>
      </c>
      <c r="D15" s="16" t="s">
        <v>112</v>
      </c>
      <c r="E15" s="16" t="s">
        <v>114</v>
      </c>
      <c r="F15" s="16" t="s">
        <v>113</v>
      </c>
    </row>
    <row r="16" spans="1:9" ht="15.75" x14ac:dyDescent="0.25">
      <c r="C16" s="15" t="s">
        <v>109</v>
      </c>
      <c r="D16" s="15"/>
      <c r="E16" s="15"/>
      <c r="F16" s="15" t="s">
        <v>116</v>
      </c>
    </row>
    <row r="17" spans="3:6" ht="15.75" x14ac:dyDescent="0.25">
      <c r="C17" s="15" t="s">
        <v>120</v>
      </c>
      <c r="D17" s="15"/>
      <c r="E17" s="15"/>
      <c r="F17" s="15"/>
    </row>
    <row r="18" spans="3:6" ht="15.75" x14ac:dyDescent="0.25">
      <c r="C18" s="15" t="s">
        <v>110</v>
      </c>
      <c r="D18" s="15"/>
      <c r="E18" s="15"/>
      <c r="F18" s="15"/>
    </row>
    <row r="19" spans="3:6" ht="15.75" x14ac:dyDescent="0.25">
      <c r="C19" s="15" t="s">
        <v>9</v>
      </c>
      <c r="D19" s="15"/>
      <c r="E19" s="54"/>
      <c r="F19" s="15"/>
    </row>
    <row r="20" spans="3:6" ht="15.75" x14ac:dyDescent="0.25">
      <c r="C20" s="14"/>
      <c r="D20" s="14"/>
      <c r="E20" s="14"/>
      <c r="F20" s="14"/>
    </row>
    <row r="21" spans="3:6" ht="15.75" x14ac:dyDescent="0.25">
      <c r="C21" s="95" t="s">
        <v>176</v>
      </c>
      <c r="D21" s="95"/>
      <c r="E21" s="95"/>
      <c r="F21" s="95"/>
    </row>
    <row r="22" spans="3:6" ht="15.75" x14ac:dyDescent="0.25">
      <c r="E22" s="14"/>
    </row>
    <row r="24" spans="3:6" ht="46.5" customHeight="1" x14ac:dyDescent="0.25">
      <c r="C24" s="44" t="s">
        <v>111</v>
      </c>
      <c r="D24" s="16" t="s">
        <v>112</v>
      </c>
      <c r="E24" s="16" t="s">
        <v>114</v>
      </c>
      <c r="F24" s="16" t="s">
        <v>113</v>
      </c>
    </row>
    <row r="25" spans="3:6" ht="15.75" x14ac:dyDescent="0.25">
      <c r="C25" s="15" t="s">
        <v>109</v>
      </c>
      <c r="D25" s="54"/>
      <c r="E25" s="54"/>
      <c r="F25" s="15" t="s">
        <v>115</v>
      </c>
    </row>
    <row r="26" spans="3:6" ht="15.75" x14ac:dyDescent="0.25">
      <c r="C26" s="15" t="s">
        <v>120</v>
      </c>
      <c r="D26" s="54"/>
      <c r="E26" s="54"/>
      <c r="F26" s="15"/>
    </row>
    <row r="27" spans="3:6" ht="15.75" x14ac:dyDescent="0.25">
      <c r="C27" s="15" t="s">
        <v>110</v>
      </c>
      <c r="D27" s="54"/>
      <c r="E27" s="54"/>
      <c r="F27" s="15"/>
    </row>
    <row r="28" spans="3:6" ht="15.75" x14ac:dyDescent="0.25">
      <c r="C28" s="15" t="s">
        <v>9</v>
      </c>
      <c r="D28" s="54"/>
      <c r="E28" s="54"/>
      <c r="F28" s="15"/>
    </row>
    <row r="29" spans="3:6" x14ac:dyDescent="0.25">
      <c r="D29" s="1"/>
    </row>
    <row r="30" spans="3:6" x14ac:dyDescent="0.25">
      <c r="D30" s="1"/>
    </row>
    <row r="31" spans="3:6" x14ac:dyDescent="0.25">
      <c r="D31" s="1"/>
    </row>
    <row r="32" spans="3:6" x14ac:dyDescent="0.25">
      <c r="D32" s="1"/>
    </row>
    <row r="33" spans="2:7" x14ac:dyDescent="0.25">
      <c r="D33" s="1"/>
    </row>
    <row r="34" spans="2:7" x14ac:dyDescent="0.25">
      <c r="B34" s="1"/>
      <c r="C34" s="73"/>
      <c r="E34" s="12"/>
      <c r="F34" s="31"/>
      <c r="G34" s="12"/>
    </row>
    <row r="35" spans="2:7" x14ac:dyDescent="0.25">
      <c r="B35" s="1"/>
      <c r="C35" s="73"/>
      <c r="E35" s="12"/>
      <c r="F35" s="31"/>
      <c r="G35" s="12"/>
    </row>
    <row r="36" spans="2:7" x14ac:dyDescent="0.25">
      <c r="B36" s="1"/>
      <c r="C36" s="110"/>
      <c r="D36" s="110"/>
      <c r="E36" s="1"/>
      <c r="F36" s="74"/>
      <c r="G36" s="1"/>
    </row>
    <row r="37" spans="2:7" x14ac:dyDescent="0.25">
      <c r="C37" s="75"/>
      <c r="D37" s="33"/>
      <c r="E37" s="1"/>
      <c r="F37" s="11"/>
      <c r="G37" s="1"/>
    </row>
    <row r="38" spans="2:7" x14ac:dyDescent="0.25">
      <c r="C38" s="31"/>
      <c r="D38" s="1"/>
      <c r="F38" s="11"/>
      <c r="G38" s="1"/>
    </row>
    <row r="39" spans="2:7" x14ac:dyDescent="0.25">
      <c r="B39" s="1"/>
      <c r="D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G44" s="1"/>
    </row>
    <row r="45" spans="2:7" x14ac:dyDescent="0.25">
      <c r="B45" s="1"/>
      <c r="C45" s="1"/>
      <c r="D45" s="1"/>
      <c r="G45" s="1"/>
    </row>
    <row r="46" spans="2:7" x14ac:dyDescent="0.25">
      <c r="B46" s="1"/>
      <c r="C46" s="49"/>
    </row>
    <row r="47" spans="2:7" x14ac:dyDescent="0.25">
      <c r="C47" s="49"/>
    </row>
    <row r="48" spans="2:7" x14ac:dyDescent="0.25">
      <c r="C48" s="49"/>
    </row>
    <row r="49" spans="3:3" x14ac:dyDescent="0.25">
      <c r="C49" s="49"/>
    </row>
    <row r="50" spans="3:3" x14ac:dyDescent="0.25">
      <c r="C50" s="49"/>
    </row>
    <row r="51" spans="3:3" x14ac:dyDescent="0.25">
      <c r="C51" s="49"/>
    </row>
    <row r="52" spans="3:3" x14ac:dyDescent="0.25">
      <c r="C52" s="49"/>
    </row>
    <row r="53" spans="3:3" x14ac:dyDescent="0.25">
      <c r="C53" s="49"/>
    </row>
    <row r="54" spans="3:3" x14ac:dyDescent="0.25">
      <c r="C54" s="49"/>
    </row>
    <row r="55" spans="3:3" x14ac:dyDescent="0.25">
      <c r="C55" s="49"/>
    </row>
    <row r="56" spans="3:3" x14ac:dyDescent="0.25">
      <c r="C56" s="31"/>
    </row>
    <row r="57" spans="3:3" x14ac:dyDescent="0.25">
      <c r="C57" s="49"/>
    </row>
  </sheetData>
  <mergeCells count="8">
    <mergeCell ref="C36:D36"/>
    <mergeCell ref="C11:F11"/>
    <mergeCell ref="C13:F13"/>
    <mergeCell ref="B8:C8"/>
    <mergeCell ref="B5:E5"/>
    <mergeCell ref="C21:F21"/>
    <mergeCell ref="B6:C6"/>
    <mergeCell ref="B7:C7"/>
  </mergeCells>
  <printOptions horizontalCentered="1"/>
  <pageMargins left="0.25" right="0.25" top="0.25" bottom="0.25" header="0.3" footer="0.3"/>
  <pageSetup scale="95" orientation="portrait" r:id="rId1"/>
  <rowBreaks count="1" manualBreakCount="1">
    <brk id="45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9</vt:i4>
      </vt:variant>
      <vt:variant>
        <vt:lpstr>Zone denumite</vt:lpstr>
      </vt:variant>
      <vt:variant>
        <vt:i4>9</vt:i4>
      </vt:variant>
    </vt:vector>
  </HeadingPairs>
  <TitlesOfParts>
    <vt:vector size="18" baseType="lpstr">
      <vt:lpstr>Min</vt:lpstr>
      <vt:lpstr>Max</vt:lpstr>
      <vt:lpstr>Anexa 1D</vt:lpstr>
      <vt:lpstr>Anexa 1C</vt:lpstr>
      <vt:lpstr>Anexa 1B</vt:lpstr>
      <vt:lpstr>Anexa 1A</vt:lpstr>
      <vt:lpstr>Anexa 2</vt:lpstr>
      <vt:lpstr>Anexa 3 desfasurator salariu</vt:lpstr>
      <vt:lpstr>Anexa 3.1 desfasurator gunoi</vt:lpstr>
      <vt:lpstr>'Anexa 1A'!Zona_de_imprimat</vt:lpstr>
      <vt:lpstr>'Anexa 1B'!Zona_de_imprimat</vt:lpstr>
      <vt:lpstr>'Anexa 1C'!Zona_de_imprimat</vt:lpstr>
      <vt:lpstr>'Anexa 1D'!Zona_de_imprimat</vt:lpstr>
      <vt:lpstr>'Anexa 2'!Zona_de_imprimat</vt:lpstr>
      <vt:lpstr>'Anexa 3 desfasurator salariu'!Zona_de_imprimat</vt:lpstr>
      <vt:lpstr>'Anexa 3.1 desfasurator gunoi'!Zona_de_imprimat</vt:lpstr>
      <vt:lpstr>Max!Zona_de_imprimat</vt:lpstr>
      <vt:lpstr>Min!Zona_de_imprimat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UZD-RADU</dc:creator>
  <cp:lastModifiedBy>PC</cp:lastModifiedBy>
  <cp:lastPrinted>2019-06-13T09:11:28Z</cp:lastPrinted>
  <dcterms:created xsi:type="dcterms:W3CDTF">2016-10-04T11:10:28Z</dcterms:created>
  <dcterms:modified xsi:type="dcterms:W3CDTF">2019-08-06T09:17:35Z</dcterms:modified>
</cp:coreProperties>
</file>