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jocaru Alina\Documents\5-ACHIZITII\2022\PERIODICE\Tratamente 2022-2025\SEAP TRATAMENTE\SEAP-TRATAMENTE-CT-2022\"/>
    </mc:Choice>
  </mc:AlternateContent>
  <xr:revisionPtr revIDLastSave="0" documentId="8_{050D7E2A-C83E-4A99-A7EC-5695715AFB87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Tratamente - SDN SL" sheetId="1" r:id="rId1"/>
    <sheet name="cel mai mic subsecv" sheetId="11" r:id="rId2"/>
    <sheet name="cel mai mare subsecv" sheetId="4" r:id="rId3"/>
    <sheet name="An 1" sheetId="10" r:id="rId4"/>
    <sheet name="An 2" sheetId="12" r:id="rId5"/>
    <sheet name="An 3" sheetId="13" r:id="rId6"/>
    <sheet name="An 4" sheetId="14" r:id="rId7"/>
  </sheets>
  <definedNames>
    <definedName name="_xlnm.Print_Area" localSheetId="3">'An 1'!$A$1:$K$25</definedName>
    <definedName name="_xlnm.Print_Area" localSheetId="4">'An 2'!$A$1:$J$25</definedName>
    <definedName name="_xlnm.Print_Area" localSheetId="5">'An 3'!$A$1:$K$26</definedName>
    <definedName name="_xlnm.Print_Area" localSheetId="6">'An 4'!$A$1:$J$25</definedName>
    <definedName name="_xlnm.Print_Area" localSheetId="2">'cel mai mare subsecv'!$A$1:$H$26</definedName>
    <definedName name="_xlnm.Print_Area" localSheetId="1">'cel mai mic subsecv'!$A$1:$H$26</definedName>
    <definedName name="_xlnm.Print_Area" localSheetId="0">'Tratamente - SDN SL'!$A$1:$R$27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4" i="1" l="1"/>
  <c r="R13" i="1"/>
  <c r="P14" i="1"/>
  <c r="P13" i="1"/>
  <c r="N14" i="1"/>
  <c r="N13" i="1"/>
  <c r="H15" i="14" l="1"/>
  <c r="H14" i="14"/>
  <c r="H17" i="14"/>
  <c r="J12" i="14"/>
  <c r="J16" i="14" s="1"/>
  <c r="J11" i="14"/>
  <c r="J15" i="14" s="1"/>
  <c r="I11" i="14"/>
  <c r="I15" i="14" s="1"/>
  <c r="G15" i="14"/>
  <c r="J10" i="14"/>
  <c r="J14" i="14" s="1"/>
  <c r="I10" i="14"/>
  <c r="I14" i="14" s="1"/>
  <c r="I18" i="13"/>
  <c r="I16" i="13"/>
  <c r="H16" i="13"/>
  <c r="I15" i="13"/>
  <c r="K14" i="13"/>
  <c r="K18" i="13" s="1"/>
  <c r="I17" i="13"/>
  <c r="K12" i="13"/>
  <c r="K16" i="13" s="1"/>
  <c r="J12" i="13"/>
  <c r="J16" i="13" s="1"/>
  <c r="K11" i="13"/>
  <c r="K15" i="13" s="1"/>
  <c r="H15" i="12"/>
  <c r="H14" i="12"/>
  <c r="H17" i="12"/>
  <c r="H16" i="12"/>
  <c r="J11" i="12"/>
  <c r="J15" i="12" s="1"/>
  <c r="I11" i="12"/>
  <c r="I15" i="12" s="1"/>
  <c r="J10" i="12"/>
  <c r="J14" i="12" s="1"/>
  <c r="H15" i="10"/>
  <c r="I15" i="10"/>
  <c r="J11" i="10"/>
  <c r="J15" i="10" s="1"/>
  <c r="K11" i="10"/>
  <c r="K15" i="10" s="1"/>
  <c r="G16" i="4"/>
  <c r="H12" i="4"/>
  <c r="H16" i="4" s="1"/>
  <c r="L16" i="1"/>
  <c r="N16" i="1"/>
  <c r="P16" i="1"/>
  <c r="R16" i="1"/>
  <c r="Q12" i="1"/>
  <c r="Q16" i="1" s="1"/>
  <c r="O12" i="1"/>
  <c r="O16" i="1" s="1"/>
  <c r="M12" i="1"/>
  <c r="M16" i="1" s="1"/>
  <c r="K12" i="1"/>
  <c r="K16" i="1" s="1"/>
  <c r="H12" i="1"/>
  <c r="J12" i="1" s="1"/>
  <c r="P17" i="1"/>
  <c r="R17" i="1"/>
  <c r="R15" i="1"/>
  <c r="P15" i="1"/>
  <c r="N15" i="1"/>
  <c r="L15" i="1"/>
  <c r="N17" i="1"/>
  <c r="L13" i="1"/>
  <c r="H13" i="1" s="1"/>
  <c r="J13" i="1" s="1"/>
  <c r="G15" i="4"/>
  <c r="H13" i="4"/>
  <c r="H17" i="4" s="1"/>
  <c r="M17" i="10"/>
  <c r="M14" i="10"/>
  <c r="I14" i="10"/>
  <c r="M13" i="10"/>
  <c r="I16" i="10"/>
  <c r="L10" i="10"/>
  <c r="M10" i="10" s="1"/>
  <c r="K10" i="10"/>
  <c r="K14" i="10" s="1"/>
  <c r="H14" i="10"/>
  <c r="G18" i="4"/>
  <c r="H11" i="1"/>
  <c r="P18" i="1"/>
  <c r="O11" i="1"/>
  <c r="O14" i="1" s="1"/>
  <c r="O18" i="1" s="1"/>
  <c r="J18" i="4"/>
  <c r="J15" i="4"/>
  <c r="J14" i="4"/>
  <c r="I11" i="4"/>
  <c r="J11" i="4" s="1"/>
  <c r="H11" i="4"/>
  <c r="H15" i="4" s="1"/>
  <c r="G16" i="1" l="1"/>
  <c r="I16" i="1" s="1"/>
  <c r="H16" i="1"/>
  <c r="J16" i="1" s="1"/>
  <c r="J13" i="12"/>
  <c r="J17" i="12" s="1"/>
  <c r="G15" i="12"/>
  <c r="J12" i="12"/>
  <c r="J16" i="12" s="1"/>
  <c r="G17" i="14"/>
  <c r="I13" i="14"/>
  <c r="I17" i="14" s="1"/>
  <c r="H16" i="14"/>
  <c r="J13" i="14"/>
  <c r="J17" i="14" s="1"/>
  <c r="J18" i="14" s="1"/>
  <c r="G14" i="14"/>
  <c r="J14" i="13"/>
  <c r="J18" i="13" s="1"/>
  <c r="H18" i="13"/>
  <c r="J11" i="13"/>
  <c r="J15" i="13" s="1"/>
  <c r="H15" i="13"/>
  <c r="K13" i="13"/>
  <c r="K17" i="13" s="1"/>
  <c r="K19" i="13" s="1"/>
  <c r="G17" i="12"/>
  <c r="I13" i="12"/>
  <c r="I17" i="12" s="1"/>
  <c r="I10" i="12"/>
  <c r="I14" i="12" s="1"/>
  <c r="G14" i="12"/>
  <c r="K13" i="10"/>
  <c r="K17" i="10" s="1"/>
  <c r="K12" i="10"/>
  <c r="K16" i="10" s="1"/>
  <c r="K18" i="10" s="1"/>
  <c r="I17" i="10"/>
  <c r="G17" i="4"/>
  <c r="G12" i="1"/>
  <c r="I12" i="1" s="1"/>
  <c r="O15" i="1"/>
  <c r="L17" i="1"/>
  <c r="H17" i="1" s="1"/>
  <c r="J17" i="1" s="1"/>
  <c r="O13" i="1"/>
  <c r="O17" i="1" s="1"/>
  <c r="J10" i="10"/>
  <c r="J14" i="10" s="1"/>
  <c r="H14" i="4"/>
  <c r="H18" i="4" s="1"/>
  <c r="H19" i="4" s="1"/>
  <c r="R18" i="1"/>
  <c r="N18" i="1"/>
  <c r="L14" i="1"/>
  <c r="L18" i="1" s="1"/>
  <c r="Q11" i="1"/>
  <c r="Q15" i="1" s="1"/>
  <c r="M11" i="1"/>
  <c r="M15" i="1" s="1"/>
  <c r="K11" i="1"/>
  <c r="J11" i="1"/>
  <c r="J18" i="12" l="1"/>
  <c r="G16" i="14"/>
  <c r="I12" i="14"/>
  <c r="I16" i="14" s="1"/>
  <c r="I18" i="14" s="1"/>
  <c r="H17" i="13"/>
  <c r="J13" i="13"/>
  <c r="J17" i="13" s="1"/>
  <c r="J19" i="13" s="1"/>
  <c r="G16" i="12"/>
  <c r="I12" i="12"/>
  <c r="I16" i="12" s="1"/>
  <c r="I18" i="12" s="1"/>
  <c r="K15" i="1"/>
  <c r="K13" i="1"/>
  <c r="K17" i="1" s="1"/>
  <c r="M14" i="1"/>
  <c r="M18" i="1" s="1"/>
  <c r="M13" i="1"/>
  <c r="M17" i="1" s="1"/>
  <c r="Q14" i="1"/>
  <c r="Q18" i="1" s="1"/>
  <c r="Q13" i="1"/>
  <c r="Q17" i="1" s="1"/>
  <c r="H15" i="1"/>
  <c r="J15" i="1" s="1"/>
  <c r="K14" i="1"/>
  <c r="G11" i="1"/>
  <c r="I11" i="1" s="1"/>
  <c r="H14" i="1"/>
  <c r="J14" i="1" s="1"/>
  <c r="J13" i="10"/>
  <c r="J17" i="10" s="1"/>
  <c r="H17" i="10"/>
  <c r="J12" i="10"/>
  <c r="J16" i="10" s="1"/>
  <c r="J18" i="10" s="1"/>
  <c r="H16" i="10"/>
  <c r="G17" i="1" l="1"/>
  <c r="I17" i="1" s="1"/>
  <c r="G14" i="1"/>
  <c r="I14" i="1" s="1"/>
  <c r="K18" i="1"/>
  <c r="G13" i="1"/>
  <c r="I13" i="1" s="1"/>
  <c r="H18" i="1"/>
  <c r="J18" i="1" s="1"/>
  <c r="J19" i="1" s="1"/>
  <c r="G15" i="1"/>
  <c r="I15" i="1" s="1"/>
  <c r="G18" i="1"/>
  <c r="I18" i="1" s="1"/>
  <c r="I19" i="1" l="1"/>
  <c r="G17" i="11" l="1"/>
  <c r="H13" i="11"/>
  <c r="H17" i="11" s="1"/>
  <c r="G15" i="11"/>
  <c r="G16" i="11"/>
  <c r="H12" i="11"/>
  <c r="H16" i="11" s="1"/>
  <c r="H11" i="11"/>
  <c r="H15" i="11" s="1"/>
  <c r="H10" i="11"/>
  <c r="H14" i="11" s="1"/>
  <c r="H18" i="11" s="1"/>
  <c r="G14" i="11"/>
</calcChain>
</file>

<file path=xl/sharedStrings.xml><?xml version="1.0" encoding="utf-8"?>
<sst xmlns="http://schemas.openxmlformats.org/spreadsheetml/2006/main" count="214" uniqueCount="59">
  <si>
    <t>D.R.D.P. CONSTANTA</t>
  </si>
  <si>
    <t xml:space="preserve"> </t>
  </si>
  <si>
    <t>Lot</t>
  </si>
  <si>
    <t>Tipul lucrarii</t>
  </si>
  <si>
    <t>Sectoare de drumrui/ Autostrazi, DN  - pozitie km</t>
  </si>
  <si>
    <t>Tipuri lucrari de executat</t>
  </si>
  <si>
    <t>PU</t>
  </si>
  <si>
    <t>Din care cantitati (mp) defalcate pe ani</t>
  </si>
  <si>
    <t>Min</t>
  </si>
  <si>
    <t>Max</t>
  </si>
  <si>
    <t>Anul  1</t>
  </si>
  <si>
    <t>Anul  2</t>
  </si>
  <si>
    <t>Anul  3</t>
  </si>
  <si>
    <t>5=9+11+13</t>
  </si>
  <si>
    <t>6=10+12+14</t>
  </si>
  <si>
    <t>7=4*5</t>
  </si>
  <si>
    <t>8=4*6</t>
  </si>
  <si>
    <t>lucrare propriu zisa</t>
  </si>
  <si>
    <t>marcaje rutiere in strat subtire</t>
  </si>
  <si>
    <t>total lucrare</t>
  </si>
  <si>
    <t>ANEXA 1</t>
  </si>
  <si>
    <t>Anexa 1.1</t>
  </si>
  <si>
    <t>Cel mai mic contract Subsecvent</t>
  </si>
  <si>
    <t>Cantitate (mp)</t>
  </si>
  <si>
    <t>Valoare (lei fara TVA)</t>
  </si>
  <si>
    <t>Anexa 1.2</t>
  </si>
  <si>
    <t>Cel mai mare contract Subsecvent</t>
  </si>
  <si>
    <t>Anexa 2.1</t>
  </si>
  <si>
    <t>Cantitati anul 1</t>
  </si>
  <si>
    <t>Valori anul 1</t>
  </si>
  <si>
    <t>min</t>
  </si>
  <si>
    <t>max</t>
  </si>
  <si>
    <t>Cantitati anul 3</t>
  </si>
  <si>
    <t>Valori anul 3</t>
  </si>
  <si>
    <t>Anexa 2.3</t>
  </si>
  <si>
    <t>Anexa 2.2</t>
  </si>
  <si>
    <t>Cantitati anul 2</t>
  </si>
  <si>
    <t>Valori anul 2</t>
  </si>
  <si>
    <t>Anul  4</t>
  </si>
  <si>
    <t>Anexa 2.4</t>
  </si>
  <si>
    <t>frezare marcaje rutiere</t>
  </si>
  <si>
    <t>Cantitati anul 4</t>
  </si>
  <si>
    <t>Valori anul 4</t>
  </si>
  <si>
    <t>Cantitati (mp) pentru 4 ani</t>
  </si>
  <si>
    <t>Valori (lei ) pentru 4 ani</t>
  </si>
  <si>
    <t>pregatire strat suport
plombari MAS16</t>
  </si>
  <si>
    <t>Sectoare de drumrui/ Autostrazi,
 DN - pozitie km</t>
  </si>
  <si>
    <t>SDN SLOBOZIA</t>
  </si>
  <si>
    <t>DRDP Constanta /
 SDN Slobozia</t>
  </si>
  <si>
    <t>Total  SDN Slobozia</t>
  </si>
  <si>
    <t>LISTA DE CANTITATI  - ACORD CADRU TRATAMENTE BITUMINOASE EXECUTATE LA RECE  - minim si maxim  - anul 4</t>
  </si>
  <si>
    <t>Tratamente bituminoase executate la rece</t>
  </si>
  <si>
    <t>LISTA DE CANTITATI  - ACORD CADRU TRATAMENTE BITUMINOASE EXECUTATE LA RECE  - minim si maxim  - anul 3</t>
  </si>
  <si>
    <t>LISTA DE CANTITATI  - ACORD CADRU TRATAMENTE BITUMINOASE EXECUTATE LA RECE  - minim si maxim  - anul 1</t>
  </si>
  <si>
    <t>CANTITATI  CEL MAI MARE CONTRACT SUBSECVENT - TRATAMENTE BITUMINOASE EXECUTATE LA RECE</t>
  </si>
  <si>
    <t>CANTITATI  CEL MAI MIC CONTRACT SUBSECVENT - TRATAMENTE BITUMINOASE EXECUTATE LA RECE</t>
  </si>
  <si>
    <t>LISTA DE CANTITATI  - ACORD CADRU TRATAMENTE BITUMINOASE EXECUTATE LA RECE - minim si maxim  - 4 ani</t>
  </si>
  <si>
    <t>LISTA DE CANTITATI  - ACORD CADRU TRATAMENTE BITUMINOASE EXECUTATE LA RECE  - minim si maxim  - anul 2</t>
  </si>
  <si>
    <t>DRUMURILE NATIONALE de pe raza judetului IALOMITA din administrarea SDN SLOBOZIA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</si>
</sst>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116">
    <xf numFmtId="0" fontId="0" fillId="0" borderId="0" xfId="0"/>
    <xf numFmtId="0" fontId="1" fillId="0" borderId="0" xfId="0" applyFont="1"/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/>
    </xf>
    <xf numFmtId="0" fontId="0" fillId="0" borderId="8" xfId="0" applyBorder="1" applyAlignment="1">
      <alignment horizontal="center" vertical="center"/>
    </xf>
    <xf numFmtId="4" fontId="0" fillId="0" borderId="8" xfId="0" applyNumberFormat="1" applyBorder="1" applyAlignment="1">
      <alignment vertical="center"/>
    </xf>
    <xf numFmtId="4" fontId="0" fillId="0" borderId="12" xfId="0" applyNumberFormat="1" applyBorder="1" applyAlignment="1">
      <alignment vertical="center"/>
    </xf>
    <xf numFmtId="0" fontId="2" fillId="0" borderId="14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4" fontId="0" fillId="0" borderId="14" xfId="0" applyNumberFormat="1" applyBorder="1" applyAlignment="1">
      <alignment vertical="center"/>
    </xf>
    <xf numFmtId="4" fontId="0" fillId="0" borderId="15" xfId="0" applyNumberFormat="1" applyBorder="1" applyAlignment="1">
      <alignment vertical="center"/>
    </xf>
    <xf numFmtId="4" fontId="1" fillId="0" borderId="2" xfId="0" applyNumberFormat="1" applyFont="1" applyBorder="1"/>
    <xf numFmtId="4" fontId="1" fillId="0" borderId="6" xfId="0" applyNumberFormat="1" applyFont="1" applyBorder="1"/>
    <xf numFmtId="0" fontId="3" fillId="0" borderId="8" xfId="0" applyFont="1" applyBorder="1" applyAlignment="1">
      <alignment horizontal="center" vertical="center" wrapText="1"/>
    </xf>
    <xf numFmtId="4" fontId="1" fillId="0" borderId="12" xfId="0" applyNumberFormat="1" applyFont="1" applyBorder="1"/>
    <xf numFmtId="0" fontId="3" fillId="0" borderId="23" xfId="0" applyFont="1" applyBorder="1" applyAlignment="1">
      <alignment horizontal="center" vertical="center" wrapText="1"/>
    </xf>
    <xf numFmtId="4" fontId="1" fillId="0" borderId="23" xfId="0" applyNumberFormat="1" applyFont="1" applyBorder="1"/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3" fillId="0" borderId="0" xfId="0" applyFont="1" applyAlignment="1"/>
    <xf numFmtId="0" fontId="5" fillId="0" borderId="0" xfId="0" applyFont="1"/>
    <xf numFmtId="0" fontId="6" fillId="0" borderId="0" xfId="0" applyFont="1" applyFill="1"/>
    <xf numFmtId="0" fontId="3" fillId="0" borderId="28" xfId="0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vertical="center"/>
    </xf>
    <xf numFmtId="0" fontId="6" fillId="0" borderId="0" xfId="0" applyFont="1"/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4" fontId="1" fillId="0" borderId="20" xfId="0" applyNumberFormat="1" applyFont="1" applyBorder="1"/>
    <xf numFmtId="4" fontId="1" fillId="0" borderId="2" xfId="0" applyNumberFormat="1" applyFont="1" applyBorder="1" applyAlignment="1">
      <alignment vertical="center"/>
    </xf>
    <xf numFmtId="4" fontId="1" fillId="0" borderId="6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4" fontId="1" fillId="0" borderId="8" xfId="0" applyNumberFormat="1" applyFont="1" applyBorder="1" applyAlignment="1">
      <alignment vertical="center"/>
    </xf>
    <xf numFmtId="4" fontId="1" fillId="0" borderId="12" xfId="0" applyNumberFormat="1" applyFont="1" applyBorder="1" applyAlignment="1">
      <alignment vertical="center"/>
    </xf>
    <xf numFmtId="4" fontId="1" fillId="0" borderId="23" xfId="0" applyNumberFormat="1" applyFont="1" applyBorder="1" applyAlignment="1">
      <alignment vertical="center"/>
    </xf>
    <xf numFmtId="4" fontId="1" fillId="0" borderId="24" xfId="0" applyNumberFormat="1" applyFont="1" applyBorder="1" applyAlignment="1">
      <alignment vertical="center"/>
    </xf>
    <xf numFmtId="4" fontId="1" fillId="0" borderId="21" xfId="0" applyNumberFormat="1" applyFont="1" applyBorder="1"/>
    <xf numFmtId="0" fontId="3" fillId="0" borderId="7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4" fontId="1" fillId="0" borderId="21" xfId="0" applyNumberFormat="1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3" fillId="0" borderId="0" xfId="0" applyFont="1"/>
    <xf numFmtId="43" fontId="0" fillId="0" borderId="0" xfId="1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textRotation="90" wrapText="1"/>
    </xf>
    <xf numFmtId="0" fontId="0" fillId="0" borderId="36" xfId="0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0" fillId="0" borderId="37" xfId="0" applyBorder="1" applyAlignment="1">
      <alignment horizontal="center" vertical="center" textRotation="90" wrapText="1"/>
    </xf>
    <xf numFmtId="0" fontId="0" fillId="0" borderId="23" xfId="0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</cellXfs>
  <cellStyles count="2">
    <cellStyle name="Normal" xfId="0" builtinId="0"/>
    <cellStyle name="Virgulă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7"/>
  <sheetViews>
    <sheetView tabSelected="1" zoomScaleNormal="100" workbookViewId="0">
      <selection activeCell="A21" sqref="A21:XFD29"/>
    </sheetView>
  </sheetViews>
  <sheetFormatPr defaultRowHeight="15" x14ac:dyDescent="0.25"/>
  <cols>
    <col min="2" max="2" width="15" customWidth="1"/>
    <col min="3" max="3" width="8.5703125" customWidth="1"/>
    <col min="4" max="4" width="18.7109375" customWidth="1"/>
    <col min="5" max="5" width="20.5703125" customWidth="1"/>
    <col min="6" max="6" width="8.5703125" customWidth="1"/>
    <col min="7" max="7" width="9.42578125" customWidth="1"/>
    <col min="8" max="8" width="15.140625" customWidth="1"/>
    <col min="9" max="9" width="11.7109375" customWidth="1"/>
    <col min="10" max="10" width="12.5703125" customWidth="1"/>
    <col min="12" max="12" width="10.140625" bestFit="1" customWidth="1"/>
    <col min="14" max="14" width="10.140625" bestFit="1" customWidth="1"/>
    <col min="15" max="16" width="10.140625" customWidth="1"/>
    <col min="18" max="18" width="10.140625" bestFit="1" customWidth="1"/>
  </cols>
  <sheetData>
    <row r="1" spans="1:18" x14ac:dyDescent="0.25">
      <c r="A1" s="1" t="s">
        <v>0</v>
      </c>
    </row>
    <row r="2" spans="1:18" ht="15.75" x14ac:dyDescent="0.25">
      <c r="A2" s="25" t="s">
        <v>47</v>
      </c>
      <c r="D2" s="1" t="s">
        <v>1</v>
      </c>
    </row>
    <row r="3" spans="1:18" x14ac:dyDescent="0.25">
      <c r="D3" s="1"/>
    </row>
    <row r="4" spans="1:18" ht="15.75" x14ac:dyDescent="0.25">
      <c r="B4" s="33" t="s">
        <v>56</v>
      </c>
      <c r="D4" s="25"/>
      <c r="E4" s="34"/>
      <c r="F4" s="34"/>
    </row>
    <row r="5" spans="1:18" x14ac:dyDescent="0.25">
      <c r="B5" s="1"/>
    </row>
    <row r="6" spans="1:18" ht="15.75" thickBot="1" x14ac:dyDescent="0.3">
      <c r="M6" t="s">
        <v>20</v>
      </c>
    </row>
    <row r="7" spans="1:18" ht="24.75" customHeight="1" x14ac:dyDescent="0.25">
      <c r="A7" s="69" t="s">
        <v>2</v>
      </c>
      <c r="B7" s="87" t="s">
        <v>3</v>
      </c>
      <c r="C7" s="91" t="s">
        <v>46</v>
      </c>
      <c r="D7" s="92"/>
      <c r="E7" s="87" t="s">
        <v>5</v>
      </c>
      <c r="F7" s="95" t="s">
        <v>6</v>
      </c>
      <c r="G7" s="87" t="s">
        <v>43</v>
      </c>
      <c r="H7" s="87"/>
      <c r="I7" s="87" t="s">
        <v>44</v>
      </c>
      <c r="J7" s="87"/>
      <c r="K7" s="70" t="s">
        <v>7</v>
      </c>
      <c r="L7" s="70"/>
      <c r="M7" s="70"/>
      <c r="N7" s="70"/>
      <c r="O7" s="70"/>
      <c r="P7" s="70"/>
      <c r="Q7" s="70"/>
      <c r="R7" s="97"/>
    </row>
    <row r="8" spans="1:18" x14ac:dyDescent="0.25">
      <c r="A8" s="73"/>
      <c r="B8" s="89"/>
      <c r="C8" s="93"/>
      <c r="D8" s="94"/>
      <c r="E8" s="89"/>
      <c r="F8" s="96"/>
      <c r="G8" s="74" t="s">
        <v>8</v>
      </c>
      <c r="H8" s="74" t="s">
        <v>9</v>
      </c>
      <c r="I8" s="74" t="s">
        <v>8</v>
      </c>
      <c r="J8" s="74" t="s">
        <v>9</v>
      </c>
      <c r="K8" s="74" t="s">
        <v>10</v>
      </c>
      <c r="L8" s="74"/>
      <c r="M8" s="74" t="s">
        <v>11</v>
      </c>
      <c r="N8" s="74"/>
      <c r="O8" s="74" t="s">
        <v>12</v>
      </c>
      <c r="P8" s="74"/>
      <c r="Q8" s="99" t="s">
        <v>38</v>
      </c>
      <c r="R8" s="100"/>
    </row>
    <row r="9" spans="1:18" ht="15.75" thickBot="1" x14ac:dyDescent="0.3">
      <c r="A9" s="88"/>
      <c r="B9" s="90"/>
      <c r="C9" s="93"/>
      <c r="D9" s="94"/>
      <c r="E9" s="90"/>
      <c r="F9" s="96"/>
      <c r="G9" s="98"/>
      <c r="H9" s="98"/>
      <c r="I9" s="98"/>
      <c r="J9" s="98"/>
      <c r="K9" s="2" t="s">
        <v>8</v>
      </c>
      <c r="L9" s="2" t="s">
        <v>9</v>
      </c>
      <c r="M9" s="2" t="s">
        <v>8</v>
      </c>
      <c r="N9" s="2" t="s">
        <v>9</v>
      </c>
      <c r="O9" s="30" t="s">
        <v>8</v>
      </c>
      <c r="P9" s="30" t="s">
        <v>9</v>
      </c>
      <c r="Q9" s="2" t="s">
        <v>8</v>
      </c>
      <c r="R9" s="3" t="s">
        <v>9</v>
      </c>
    </row>
    <row r="10" spans="1:18" ht="15.75" thickBot="1" x14ac:dyDescent="0.3">
      <c r="A10" s="4">
        <v>0</v>
      </c>
      <c r="B10" s="5">
        <v>1</v>
      </c>
      <c r="C10" s="5"/>
      <c r="D10" s="5">
        <v>2</v>
      </c>
      <c r="E10" s="5">
        <v>3</v>
      </c>
      <c r="F10" s="5">
        <v>4</v>
      </c>
      <c r="G10" s="5" t="s">
        <v>13</v>
      </c>
      <c r="H10" s="5" t="s">
        <v>14</v>
      </c>
      <c r="I10" s="5" t="s">
        <v>15</v>
      </c>
      <c r="J10" s="5" t="s">
        <v>16</v>
      </c>
      <c r="K10" s="5">
        <v>9</v>
      </c>
      <c r="L10" s="5">
        <v>10</v>
      </c>
      <c r="M10" s="5">
        <v>11</v>
      </c>
      <c r="N10" s="5">
        <v>12</v>
      </c>
      <c r="O10" s="5">
        <v>13</v>
      </c>
      <c r="P10" s="5">
        <v>14</v>
      </c>
      <c r="Q10" s="5">
        <v>15</v>
      </c>
      <c r="R10" s="6">
        <v>16</v>
      </c>
    </row>
    <row r="11" spans="1:18" ht="35.1" customHeight="1" x14ac:dyDescent="0.25">
      <c r="A11" s="79" t="s">
        <v>48</v>
      </c>
      <c r="B11" s="77" t="s">
        <v>51</v>
      </c>
      <c r="C11" s="81" t="s">
        <v>58</v>
      </c>
      <c r="D11" s="82"/>
      <c r="E11" s="7" t="s">
        <v>17</v>
      </c>
      <c r="F11" s="7"/>
      <c r="G11" s="8">
        <f t="shared" ref="G11:H18" si="0">K11+M11+Q11+O11</f>
        <v>28000</v>
      </c>
      <c r="H11" s="8">
        <f t="shared" si="0"/>
        <v>280000</v>
      </c>
      <c r="I11" s="8">
        <f t="shared" ref="I11:I18" si="1">F11*G11</f>
        <v>0</v>
      </c>
      <c r="J11" s="8">
        <f t="shared" ref="J11:J18" si="2">F11*H11</f>
        <v>0</v>
      </c>
      <c r="K11" s="8">
        <f>L11*10%</f>
        <v>7000</v>
      </c>
      <c r="L11" s="8">
        <v>70000</v>
      </c>
      <c r="M11" s="8">
        <f>N11*10%</f>
        <v>7000</v>
      </c>
      <c r="N11" s="8">
        <v>70000</v>
      </c>
      <c r="O11" s="8">
        <f>P11*10%</f>
        <v>7000</v>
      </c>
      <c r="P11" s="8">
        <v>70000</v>
      </c>
      <c r="Q11" s="8">
        <f>R11*10%</f>
        <v>7000</v>
      </c>
      <c r="R11" s="8">
        <v>70000</v>
      </c>
    </row>
    <row r="12" spans="1:18" ht="35.1" customHeight="1" x14ac:dyDescent="0.25">
      <c r="A12" s="80"/>
      <c r="B12" s="78"/>
      <c r="C12" s="83"/>
      <c r="D12" s="84"/>
      <c r="E12" s="29" t="s">
        <v>45</v>
      </c>
      <c r="F12" s="11"/>
      <c r="G12" s="8">
        <f t="shared" si="0"/>
        <v>4200</v>
      </c>
      <c r="H12" s="8">
        <f t="shared" si="0"/>
        <v>42000</v>
      </c>
      <c r="I12" s="8">
        <f t="shared" si="1"/>
        <v>0</v>
      </c>
      <c r="J12" s="8">
        <f t="shared" si="2"/>
        <v>0</v>
      </c>
      <c r="K12" s="8">
        <f>L12*10%</f>
        <v>1050</v>
      </c>
      <c r="L12" s="12">
        <v>10500</v>
      </c>
      <c r="M12" s="8">
        <f>N12*10%</f>
        <v>1050</v>
      </c>
      <c r="N12" s="12">
        <v>10500</v>
      </c>
      <c r="O12" s="8">
        <f>P12*10%</f>
        <v>1050</v>
      </c>
      <c r="P12" s="12">
        <v>10500</v>
      </c>
      <c r="Q12" s="8">
        <f>R12*10%</f>
        <v>1050</v>
      </c>
      <c r="R12" s="12">
        <v>10500</v>
      </c>
    </row>
    <row r="13" spans="1:18" ht="35.1" customHeight="1" x14ac:dyDescent="0.25">
      <c r="A13" s="80"/>
      <c r="B13" s="78"/>
      <c r="C13" s="83"/>
      <c r="D13" s="84"/>
      <c r="E13" s="29" t="s">
        <v>40</v>
      </c>
      <c r="F13" s="11"/>
      <c r="G13" s="8">
        <f t="shared" si="0"/>
        <v>1792</v>
      </c>
      <c r="H13" s="8">
        <f t="shared" si="0"/>
        <v>17920</v>
      </c>
      <c r="I13" s="8">
        <f t="shared" si="1"/>
        <v>0</v>
      </c>
      <c r="J13" s="8">
        <f t="shared" si="2"/>
        <v>0</v>
      </c>
      <c r="K13" s="12">
        <f t="shared" ref="K13:Q13" si="3">K11*0.064</f>
        <v>448</v>
      </c>
      <c r="L13" s="12">
        <f t="shared" si="3"/>
        <v>4480</v>
      </c>
      <c r="M13" s="12">
        <f t="shared" si="3"/>
        <v>448</v>
      </c>
      <c r="N13" s="12">
        <f t="shared" ref="N13" si="4">N11*0.064</f>
        <v>4480</v>
      </c>
      <c r="O13" s="12">
        <f t="shared" si="3"/>
        <v>448</v>
      </c>
      <c r="P13" s="12">
        <f t="shared" ref="P13" si="5">P11*0.064</f>
        <v>4480</v>
      </c>
      <c r="Q13" s="12">
        <f t="shared" si="3"/>
        <v>448</v>
      </c>
      <c r="R13" s="12">
        <f t="shared" ref="R13" si="6">R11*0.064</f>
        <v>4480</v>
      </c>
    </row>
    <row r="14" spans="1:18" ht="35.1" customHeight="1" thickBot="1" x14ac:dyDescent="0.3">
      <c r="A14" s="80"/>
      <c r="B14" s="78"/>
      <c r="C14" s="85"/>
      <c r="D14" s="86"/>
      <c r="E14" s="10" t="s">
        <v>18</v>
      </c>
      <c r="F14" s="11"/>
      <c r="G14" s="12">
        <f t="shared" si="0"/>
        <v>1792</v>
      </c>
      <c r="H14" s="12">
        <f t="shared" si="0"/>
        <v>17920</v>
      </c>
      <c r="I14" s="12">
        <f t="shared" si="1"/>
        <v>0</v>
      </c>
      <c r="J14" s="12">
        <f t="shared" si="2"/>
        <v>0</v>
      </c>
      <c r="K14" s="12">
        <f t="shared" ref="K14:Q14" si="7">K11*0.064</f>
        <v>448</v>
      </c>
      <c r="L14" s="12">
        <f t="shared" si="7"/>
        <v>4480</v>
      </c>
      <c r="M14" s="12">
        <f t="shared" si="7"/>
        <v>448</v>
      </c>
      <c r="N14" s="12">
        <f t="shared" ref="N14" si="8">N11*0.064</f>
        <v>4480</v>
      </c>
      <c r="O14" s="12">
        <f t="shared" si="7"/>
        <v>448</v>
      </c>
      <c r="P14" s="12">
        <f t="shared" ref="P14" si="9">P11*0.064</f>
        <v>4480</v>
      </c>
      <c r="Q14" s="12">
        <f t="shared" si="7"/>
        <v>448</v>
      </c>
      <c r="R14" s="12">
        <f t="shared" ref="R14" si="10">R11*0.064</f>
        <v>4480</v>
      </c>
    </row>
    <row r="15" spans="1:18" ht="19.5" customHeight="1" x14ac:dyDescent="0.25">
      <c r="A15" s="69" t="s">
        <v>49</v>
      </c>
      <c r="B15" s="70"/>
      <c r="C15" s="70"/>
      <c r="D15" s="70"/>
      <c r="E15" s="27" t="s">
        <v>17</v>
      </c>
      <c r="F15" s="64"/>
      <c r="G15" s="45">
        <f t="shared" si="0"/>
        <v>28000</v>
      </c>
      <c r="H15" s="45">
        <f t="shared" si="0"/>
        <v>280000</v>
      </c>
      <c r="I15" s="45">
        <f t="shared" si="1"/>
        <v>0</v>
      </c>
      <c r="J15" s="45">
        <f t="shared" si="2"/>
        <v>0</v>
      </c>
      <c r="K15" s="45">
        <f t="shared" ref="K15:R16" si="11">K11</f>
        <v>7000</v>
      </c>
      <c r="L15" s="45">
        <f t="shared" si="11"/>
        <v>70000</v>
      </c>
      <c r="M15" s="45">
        <f t="shared" si="11"/>
        <v>7000</v>
      </c>
      <c r="N15" s="45">
        <f t="shared" si="11"/>
        <v>70000</v>
      </c>
      <c r="O15" s="45">
        <f t="shared" si="11"/>
        <v>7000</v>
      </c>
      <c r="P15" s="45">
        <f t="shared" si="11"/>
        <v>70000</v>
      </c>
      <c r="Q15" s="45">
        <f t="shared" si="11"/>
        <v>7000</v>
      </c>
      <c r="R15" s="46">
        <f t="shared" si="11"/>
        <v>70000</v>
      </c>
    </row>
    <row r="16" spans="1:18" ht="33.75" customHeight="1" x14ac:dyDescent="0.25">
      <c r="A16" s="71"/>
      <c r="B16" s="72"/>
      <c r="C16" s="72"/>
      <c r="D16" s="72"/>
      <c r="E16" s="32" t="s">
        <v>45</v>
      </c>
      <c r="F16" s="66"/>
      <c r="G16" s="47">
        <f t="shared" si="0"/>
        <v>4200</v>
      </c>
      <c r="H16" s="47">
        <f t="shared" si="0"/>
        <v>42000</v>
      </c>
      <c r="I16" s="47">
        <f t="shared" si="1"/>
        <v>0</v>
      </c>
      <c r="J16" s="47">
        <f t="shared" si="2"/>
        <v>0</v>
      </c>
      <c r="K16" s="47">
        <f t="shared" si="11"/>
        <v>1050</v>
      </c>
      <c r="L16" s="47">
        <f t="shared" si="11"/>
        <v>10500</v>
      </c>
      <c r="M16" s="47">
        <f t="shared" si="11"/>
        <v>1050</v>
      </c>
      <c r="N16" s="47">
        <f t="shared" si="11"/>
        <v>10500</v>
      </c>
      <c r="O16" s="47">
        <f t="shared" si="11"/>
        <v>1050</v>
      </c>
      <c r="P16" s="47">
        <f t="shared" si="11"/>
        <v>10500</v>
      </c>
      <c r="Q16" s="47">
        <f t="shared" si="11"/>
        <v>1050</v>
      </c>
      <c r="R16" s="60">
        <f t="shared" si="11"/>
        <v>10500</v>
      </c>
    </row>
    <row r="17" spans="1:18" ht="30" customHeight="1" x14ac:dyDescent="0.25">
      <c r="A17" s="73"/>
      <c r="B17" s="74"/>
      <c r="C17" s="74"/>
      <c r="D17" s="74"/>
      <c r="E17" s="31" t="s">
        <v>40</v>
      </c>
      <c r="F17" s="65"/>
      <c r="G17" s="48">
        <f t="shared" si="0"/>
        <v>1792</v>
      </c>
      <c r="H17" s="48">
        <f t="shared" si="0"/>
        <v>17920</v>
      </c>
      <c r="I17" s="48">
        <f t="shared" si="1"/>
        <v>0</v>
      </c>
      <c r="J17" s="48">
        <f t="shared" si="2"/>
        <v>0</v>
      </c>
      <c r="K17" s="48">
        <f>K13</f>
        <v>448</v>
      </c>
      <c r="L17" s="48">
        <f t="shared" ref="L17:R17" si="12">L13</f>
        <v>4480</v>
      </c>
      <c r="M17" s="48">
        <f t="shared" si="12"/>
        <v>448</v>
      </c>
      <c r="N17" s="48">
        <f t="shared" si="12"/>
        <v>4480</v>
      </c>
      <c r="O17" s="48">
        <f t="shared" si="12"/>
        <v>448</v>
      </c>
      <c r="P17" s="48">
        <f t="shared" si="12"/>
        <v>4480</v>
      </c>
      <c r="Q17" s="48">
        <f t="shared" si="12"/>
        <v>448</v>
      </c>
      <c r="R17" s="49">
        <f t="shared" si="12"/>
        <v>4480</v>
      </c>
    </row>
    <row r="18" spans="1:18" ht="29.25" customHeight="1" x14ac:dyDescent="0.25">
      <c r="A18" s="73"/>
      <c r="B18" s="74"/>
      <c r="C18" s="74"/>
      <c r="D18" s="74"/>
      <c r="E18" s="16" t="s">
        <v>18</v>
      </c>
      <c r="F18" s="65"/>
      <c r="G18" s="48">
        <f t="shared" si="0"/>
        <v>1792</v>
      </c>
      <c r="H18" s="48">
        <f t="shared" si="0"/>
        <v>17920</v>
      </c>
      <c r="I18" s="48">
        <f t="shared" si="1"/>
        <v>0</v>
      </c>
      <c r="J18" s="48">
        <f t="shared" si="2"/>
        <v>0</v>
      </c>
      <c r="K18" s="48">
        <f>K14</f>
        <v>448</v>
      </c>
      <c r="L18" s="48">
        <f>L14</f>
        <v>4480</v>
      </c>
      <c r="M18" s="48">
        <f t="shared" ref="M18:R18" si="13">M14</f>
        <v>448</v>
      </c>
      <c r="N18" s="48">
        <f t="shared" si="13"/>
        <v>4480</v>
      </c>
      <c r="O18" s="48">
        <f t="shared" si="13"/>
        <v>448</v>
      </c>
      <c r="P18" s="48">
        <f t="shared" si="13"/>
        <v>4480</v>
      </c>
      <c r="Q18" s="48">
        <f t="shared" si="13"/>
        <v>448</v>
      </c>
      <c r="R18" s="49">
        <f t="shared" si="13"/>
        <v>4480</v>
      </c>
    </row>
    <row r="19" spans="1:18" ht="29.25" customHeight="1" thickBot="1" x14ac:dyDescent="0.3">
      <c r="A19" s="75"/>
      <c r="B19" s="76"/>
      <c r="C19" s="76"/>
      <c r="D19" s="76"/>
      <c r="E19" s="18" t="s">
        <v>19</v>
      </c>
      <c r="F19" s="28"/>
      <c r="G19" s="19"/>
      <c r="H19" s="19"/>
      <c r="I19" s="50">
        <f>SUM(I15:I18)</f>
        <v>0</v>
      </c>
      <c r="J19" s="50">
        <f>SUM(J15:J18)</f>
        <v>0</v>
      </c>
      <c r="K19" s="50"/>
      <c r="L19" s="50"/>
      <c r="M19" s="50"/>
      <c r="N19" s="50"/>
      <c r="O19" s="50"/>
      <c r="P19" s="50"/>
      <c r="Q19" s="50"/>
      <c r="R19" s="51"/>
    </row>
    <row r="20" spans="1:18" ht="29.25" customHeight="1" x14ac:dyDescent="0.25">
      <c r="A20" s="20"/>
      <c r="B20" s="20"/>
      <c r="C20" s="20"/>
      <c r="D20" s="20"/>
      <c r="E20" s="21"/>
      <c r="F20" s="20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</row>
    <row r="22" spans="1:18" ht="15.75" x14ac:dyDescent="0.25">
      <c r="B22" s="23"/>
      <c r="E22" s="24"/>
      <c r="I22" s="24"/>
      <c r="L22" s="25"/>
      <c r="M22" s="25"/>
      <c r="N22" s="24"/>
      <c r="O22" s="24"/>
      <c r="P22" s="24"/>
    </row>
    <row r="23" spans="1:18" ht="15.75" x14ac:dyDescent="0.25">
      <c r="B23" s="23"/>
      <c r="E23" s="24"/>
      <c r="I23" s="24"/>
      <c r="L23" s="25"/>
      <c r="M23" s="25"/>
      <c r="N23" s="24"/>
      <c r="O23" s="24"/>
      <c r="P23" s="24"/>
    </row>
    <row r="26" spans="1:18" ht="15.75" x14ac:dyDescent="0.25">
      <c r="N26" s="24"/>
      <c r="O26" s="24"/>
      <c r="P26" s="24"/>
    </row>
    <row r="27" spans="1:18" ht="15.75" x14ac:dyDescent="0.25">
      <c r="N27" s="24"/>
      <c r="O27" s="24"/>
      <c r="P27" s="24"/>
    </row>
  </sheetData>
  <mergeCells count="20">
    <mergeCell ref="K7:R7"/>
    <mergeCell ref="G8:G9"/>
    <mergeCell ref="H8:H9"/>
    <mergeCell ref="I8:I9"/>
    <mergeCell ref="J8:J9"/>
    <mergeCell ref="K8:L8"/>
    <mergeCell ref="M8:N8"/>
    <mergeCell ref="Q8:R8"/>
    <mergeCell ref="G7:H7"/>
    <mergeCell ref="O8:P8"/>
    <mergeCell ref="A15:D19"/>
    <mergeCell ref="B11:B14"/>
    <mergeCell ref="A11:A14"/>
    <mergeCell ref="C11:D14"/>
    <mergeCell ref="I7:J7"/>
    <mergeCell ref="A7:A9"/>
    <mergeCell ref="B7:B9"/>
    <mergeCell ref="C7:D9"/>
    <mergeCell ref="E7:E9"/>
    <mergeCell ref="F7:F9"/>
  </mergeCells>
  <printOptions horizontalCentered="1"/>
  <pageMargins left="0.5" right="0.25" top="0.75" bottom="0.25" header="0.3" footer="0.3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9AD455-280B-43F6-A406-B9B68300E3BE}">
  <dimension ref="A1:H26"/>
  <sheetViews>
    <sheetView topLeftCell="A8" zoomScaleNormal="100" workbookViewId="0">
      <selection activeCell="F10" sqref="F10:F17"/>
    </sheetView>
  </sheetViews>
  <sheetFormatPr defaultRowHeight="15" x14ac:dyDescent="0.25"/>
  <cols>
    <col min="2" max="2" width="28.5703125" customWidth="1"/>
    <col min="3" max="3" width="8.5703125" customWidth="1"/>
    <col min="4" max="4" width="26.42578125" customWidth="1"/>
    <col min="5" max="5" width="19" customWidth="1"/>
    <col min="6" max="6" width="8.5703125" customWidth="1"/>
    <col min="7" max="7" width="10.28515625" customWidth="1"/>
    <col min="8" max="8" width="11.5703125" customWidth="1"/>
  </cols>
  <sheetData>
    <row r="1" spans="1:8" x14ac:dyDescent="0.25">
      <c r="A1" s="1" t="s">
        <v>0</v>
      </c>
    </row>
    <row r="2" spans="1:8" ht="15.75" x14ac:dyDescent="0.25">
      <c r="A2" s="25" t="s">
        <v>47</v>
      </c>
      <c r="D2" s="1" t="s">
        <v>1</v>
      </c>
    </row>
    <row r="3" spans="1:8" ht="15.75" x14ac:dyDescent="0.25">
      <c r="B3" s="39" t="s">
        <v>55</v>
      </c>
      <c r="D3" s="25"/>
      <c r="E3" s="34"/>
      <c r="F3" s="34"/>
    </row>
    <row r="4" spans="1:8" ht="11.25" customHeight="1" x14ac:dyDescent="0.25">
      <c r="B4" s="1"/>
    </row>
    <row r="5" spans="1:8" ht="15.75" thickBot="1" x14ac:dyDescent="0.3">
      <c r="H5" s="35" t="s">
        <v>21</v>
      </c>
    </row>
    <row r="6" spans="1:8" ht="24.75" customHeight="1" x14ac:dyDescent="0.25">
      <c r="A6" s="69" t="s">
        <v>2</v>
      </c>
      <c r="B6" s="87" t="s">
        <v>3</v>
      </c>
      <c r="C6" s="91" t="s">
        <v>4</v>
      </c>
      <c r="D6" s="92"/>
      <c r="E6" s="87" t="s">
        <v>5</v>
      </c>
      <c r="F6" s="95" t="s">
        <v>6</v>
      </c>
      <c r="G6" s="101" t="s">
        <v>22</v>
      </c>
      <c r="H6" s="102"/>
    </row>
    <row r="7" spans="1:8" x14ac:dyDescent="0.25">
      <c r="A7" s="73"/>
      <c r="B7" s="89"/>
      <c r="C7" s="93"/>
      <c r="D7" s="94"/>
      <c r="E7" s="89"/>
      <c r="F7" s="96"/>
      <c r="G7" s="103"/>
      <c r="H7" s="104"/>
    </row>
    <row r="8" spans="1:8" ht="43.5" thickBot="1" x14ac:dyDescent="0.3">
      <c r="A8" s="88"/>
      <c r="B8" s="90"/>
      <c r="C8" s="93"/>
      <c r="D8" s="94"/>
      <c r="E8" s="90"/>
      <c r="F8" s="96"/>
      <c r="G8" s="36" t="s">
        <v>23</v>
      </c>
      <c r="H8" s="37" t="s">
        <v>24</v>
      </c>
    </row>
    <row r="9" spans="1:8" ht="15.75" thickBot="1" x14ac:dyDescent="0.3">
      <c r="A9" s="4">
        <v>0</v>
      </c>
      <c r="B9" s="5">
        <v>1</v>
      </c>
      <c r="C9" s="5"/>
      <c r="D9" s="5">
        <v>2</v>
      </c>
      <c r="E9" s="5">
        <v>3</v>
      </c>
      <c r="F9" s="5">
        <v>4</v>
      </c>
      <c r="G9" s="5">
        <v>5</v>
      </c>
      <c r="H9" s="38">
        <v>6</v>
      </c>
    </row>
    <row r="10" spans="1:8" ht="39.950000000000003" customHeight="1" x14ac:dyDescent="0.25">
      <c r="A10" s="79" t="s">
        <v>48</v>
      </c>
      <c r="B10" s="77" t="s">
        <v>51</v>
      </c>
      <c r="C10" s="81" t="s">
        <v>58</v>
      </c>
      <c r="D10" s="82"/>
      <c r="E10" s="7" t="s">
        <v>17</v>
      </c>
      <c r="F10" s="7"/>
      <c r="G10" s="8">
        <v>7000</v>
      </c>
      <c r="H10" s="9">
        <f>G10*F10</f>
        <v>0</v>
      </c>
    </row>
    <row r="11" spans="1:8" ht="46.5" customHeight="1" x14ac:dyDescent="0.25">
      <c r="A11" s="80"/>
      <c r="B11" s="78"/>
      <c r="C11" s="83"/>
      <c r="D11" s="84"/>
      <c r="E11" s="29" t="s">
        <v>45</v>
      </c>
      <c r="F11" s="11"/>
      <c r="G11" s="8">
        <v>1050</v>
      </c>
      <c r="H11" s="9">
        <f>G11*F11</f>
        <v>0</v>
      </c>
    </row>
    <row r="12" spans="1:8" ht="39.950000000000003" customHeight="1" x14ac:dyDescent="0.25">
      <c r="A12" s="80"/>
      <c r="B12" s="78"/>
      <c r="C12" s="83"/>
      <c r="D12" s="84"/>
      <c r="E12" s="29" t="s">
        <v>40</v>
      </c>
      <c r="F12" s="11"/>
      <c r="G12" s="12">
        <v>448</v>
      </c>
      <c r="H12" s="9">
        <f>G12*F12</f>
        <v>0</v>
      </c>
    </row>
    <row r="13" spans="1:8" ht="39.950000000000003" customHeight="1" thickBot="1" x14ac:dyDescent="0.3">
      <c r="A13" s="80"/>
      <c r="B13" s="78"/>
      <c r="C13" s="85"/>
      <c r="D13" s="86"/>
      <c r="E13" s="10" t="s">
        <v>18</v>
      </c>
      <c r="F13" s="11"/>
      <c r="G13" s="12">
        <v>448</v>
      </c>
      <c r="H13" s="13">
        <f>G13*F13</f>
        <v>0</v>
      </c>
    </row>
    <row r="14" spans="1:8" ht="19.5" customHeight="1" x14ac:dyDescent="0.25">
      <c r="A14" s="69" t="s">
        <v>49</v>
      </c>
      <c r="B14" s="70"/>
      <c r="C14" s="70"/>
      <c r="D14" s="70"/>
      <c r="E14" s="56" t="s">
        <v>17</v>
      </c>
      <c r="F14" s="64"/>
      <c r="G14" s="14">
        <f t="shared" ref="G14:H17" si="0">G10</f>
        <v>7000</v>
      </c>
      <c r="H14" s="15">
        <f t="shared" si="0"/>
        <v>0</v>
      </c>
    </row>
    <row r="15" spans="1:8" ht="30" customHeight="1" x14ac:dyDescent="0.25">
      <c r="A15" s="71"/>
      <c r="B15" s="72"/>
      <c r="C15" s="72"/>
      <c r="D15" s="72"/>
      <c r="E15" s="32" t="s">
        <v>45</v>
      </c>
      <c r="F15" s="66"/>
      <c r="G15" s="44">
        <f t="shared" si="0"/>
        <v>1050</v>
      </c>
      <c r="H15" s="52">
        <f t="shared" si="0"/>
        <v>0</v>
      </c>
    </row>
    <row r="16" spans="1:8" ht="29.25" customHeight="1" x14ac:dyDescent="0.25">
      <c r="A16" s="71"/>
      <c r="B16" s="72"/>
      <c r="C16" s="72"/>
      <c r="D16" s="72"/>
      <c r="E16" s="57" t="s">
        <v>40</v>
      </c>
      <c r="F16" s="65"/>
      <c r="G16" s="44">
        <f t="shared" si="0"/>
        <v>448</v>
      </c>
      <c r="H16" s="17">
        <f t="shared" si="0"/>
        <v>0</v>
      </c>
    </row>
    <row r="17" spans="1:8" ht="29.25" customHeight="1" x14ac:dyDescent="0.25">
      <c r="A17" s="73"/>
      <c r="B17" s="74"/>
      <c r="C17" s="74"/>
      <c r="D17" s="74"/>
      <c r="E17" s="58" t="s">
        <v>18</v>
      </c>
      <c r="F17" s="65"/>
      <c r="G17" s="48">
        <f t="shared" si="0"/>
        <v>448</v>
      </c>
      <c r="H17" s="49">
        <f t="shared" si="0"/>
        <v>0</v>
      </c>
    </row>
    <row r="18" spans="1:8" ht="29.25" customHeight="1" thickBot="1" x14ac:dyDescent="0.3">
      <c r="A18" s="75"/>
      <c r="B18" s="76"/>
      <c r="C18" s="76"/>
      <c r="D18" s="76"/>
      <c r="E18" s="59" t="s">
        <v>19</v>
      </c>
      <c r="F18" s="28"/>
      <c r="G18" s="19"/>
      <c r="H18" s="51">
        <f t="shared" ref="H18" si="1">SUM(H14:H17)</f>
        <v>0</v>
      </c>
    </row>
    <row r="19" spans="1:8" ht="14.25" customHeight="1" x14ac:dyDescent="0.25">
      <c r="A19" s="20"/>
      <c r="B19" s="20"/>
      <c r="C19" s="20"/>
      <c r="D19" s="20"/>
      <c r="E19" s="21"/>
      <c r="F19" s="20"/>
      <c r="G19" s="22"/>
      <c r="H19" s="22"/>
    </row>
    <row r="20" spans="1:8" ht="15.75" x14ac:dyDescent="0.25">
      <c r="A20" s="23"/>
      <c r="C20" s="24"/>
      <c r="F20" s="24"/>
    </row>
    <row r="21" spans="1:8" ht="15.75" x14ac:dyDescent="0.25">
      <c r="A21" s="23"/>
      <c r="C21" s="24"/>
      <c r="F21" s="24"/>
    </row>
    <row r="22" spans="1:8" ht="15.75" x14ac:dyDescent="0.25">
      <c r="A22" s="23"/>
      <c r="C22" s="24"/>
      <c r="F22" s="24"/>
    </row>
    <row r="23" spans="1:8" ht="15.75" x14ac:dyDescent="0.25">
      <c r="A23" s="23"/>
      <c r="C23" s="24"/>
      <c r="F23" s="24"/>
    </row>
    <row r="24" spans="1:8" ht="11.25" customHeight="1" x14ac:dyDescent="0.25"/>
    <row r="25" spans="1:8" ht="15.75" x14ac:dyDescent="0.25">
      <c r="B25" s="24"/>
      <c r="F25" s="24"/>
    </row>
    <row r="26" spans="1:8" ht="15.75" x14ac:dyDescent="0.25">
      <c r="B26" s="24"/>
      <c r="C26" s="40"/>
      <c r="D26" s="41"/>
      <c r="E26" s="41"/>
      <c r="F26" s="24"/>
    </row>
  </sheetData>
  <mergeCells count="10">
    <mergeCell ref="A10:A13"/>
    <mergeCell ref="B10:B13"/>
    <mergeCell ref="A14:D18"/>
    <mergeCell ref="C10:D13"/>
    <mergeCell ref="G6:H7"/>
    <mergeCell ref="A6:A8"/>
    <mergeCell ref="B6:B8"/>
    <mergeCell ref="C6:D8"/>
    <mergeCell ref="E6:E8"/>
    <mergeCell ref="F6:F8"/>
  </mergeCells>
  <printOptions horizontalCentered="1"/>
  <pageMargins left="0.25" right="0.25" top="0.5" bottom="0.25" header="0.3" footer="0.3"/>
  <pageSetup paperSize="9" scale="9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6"/>
  <sheetViews>
    <sheetView view="pageBreakPreview" topLeftCell="A8" zoomScaleNormal="100" zoomScaleSheetLayoutView="100" workbookViewId="0">
      <selection activeCell="F11" sqref="F11:F18"/>
    </sheetView>
  </sheetViews>
  <sheetFormatPr defaultRowHeight="15" x14ac:dyDescent="0.25"/>
  <cols>
    <col min="2" max="2" width="28.5703125" customWidth="1"/>
    <col min="3" max="3" width="8.5703125" customWidth="1"/>
    <col min="4" max="4" width="26.42578125" customWidth="1"/>
    <col min="5" max="5" width="19.85546875" customWidth="1"/>
    <col min="6" max="6" width="8.5703125" customWidth="1"/>
    <col min="7" max="7" width="10.28515625" customWidth="1"/>
    <col min="8" max="8" width="11.5703125" customWidth="1"/>
  </cols>
  <sheetData>
    <row r="1" spans="1:10" x14ac:dyDescent="0.25">
      <c r="A1" s="1" t="s">
        <v>0</v>
      </c>
    </row>
    <row r="2" spans="1:10" ht="15.75" x14ac:dyDescent="0.25">
      <c r="A2" s="25" t="s">
        <v>47</v>
      </c>
      <c r="D2" s="1" t="s">
        <v>1</v>
      </c>
    </row>
    <row r="3" spans="1:10" ht="15.75" x14ac:dyDescent="0.25">
      <c r="A3" s="25"/>
      <c r="D3" s="1"/>
    </row>
    <row r="4" spans="1:10" ht="15.75" x14ac:dyDescent="0.25">
      <c r="B4" s="39" t="s">
        <v>54</v>
      </c>
      <c r="D4" s="25"/>
      <c r="E4" s="34"/>
      <c r="F4" s="34"/>
    </row>
    <row r="5" spans="1:10" ht="16.5" customHeight="1" x14ac:dyDescent="0.25">
      <c r="B5" s="1"/>
    </row>
    <row r="6" spans="1:10" ht="15.75" thickBot="1" x14ac:dyDescent="0.3">
      <c r="H6" s="35" t="s">
        <v>25</v>
      </c>
    </row>
    <row r="7" spans="1:10" ht="24.75" customHeight="1" x14ac:dyDescent="0.25">
      <c r="A7" s="69" t="s">
        <v>2</v>
      </c>
      <c r="B7" s="87" t="s">
        <v>3</v>
      </c>
      <c r="C7" s="91" t="s">
        <v>4</v>
      </c>
      <c r="D7" s="92"/>
      <c r="E7" s="87" t="s">
        <v>5</v>
      </c>
      <c r="F7" s="95" t="s">
        <v>6</v>
      </c>
      <c r="G7" s="101" t="s">
        <v>26</v>
      </c>
      <c r="H7" s="102"/>
    </row>
    <row r="8" spans="1:10" x14ac:dyDescent="0.25">
      <c r="A8" s="73"/>
      <c r="B8" s="89"/>
      <c r="C8" s="93"/>
      <c r="D8" s="94"/>
      <c r="E8" s="89"/>
      <c r="F8" s="96"/>
      <c r="G8" s="103"/>
      <c r="H8" s="104"/>
    </row>
    <row r="9" spans="1:10" ht="43.5" thickBot="1" x14ac:dyDescent="0.3">
      <c r="A9" s="88"/>
      <c r="B9" s="90"/>
      <c r="C9" s="93"/>
      <c r="D9" s="94"/>
      <c r="E9" s="90"/>
      <c r="F9" s="96"/>
      <c r="G9" s="36" t="s">
        <v>23</v>
      </c>
      <c r="H9" s="37" t="s">
        <v>24</v>
      </c>
    </row>
    <row r="10" spans="1:10" ht="15.75" thickBot="1" x14ac:dyDescent="0.3">
      <c r="A10" s="4">
        <v>0</v>
      </c>
      <c r="B10" s="5">
        <v>1</v>
      </c>
      <c r="C10" s="105">
        <v>2</v>
      </c>
      <c r="D10" s="106"/>
      <c r="E10" s="5">
        <v>3</v>
      </c>
      <c r="F10" s="5">
        <v>4</v>
      </c>
      <c r="G10" s="5">
        <v>5</v>
      </c>
      <c r="H10" s="38">
        <v>6</v>
      </c>
    </row>
    <row r="11" spans="1:10" ht="34.5" customHeight="1" x14ac:dyDescent="0.25">
      <c r="A11" s="79" t="s">
        <v>48</v>
      </c>
      <c r="B11" s="77" t="s">
        <v>51</v>
      </c>
      <c r="C11" s="81" t="s">
        <v>58</v>
      </c>
      <c r="D11" s="82"/>
      <c r="E11" s="7" t="s">
        <v>17</v>
      </c>
      <c r="F11" s="7"/>
      <c r="G11" s="8">
        <v>70000</v>
      </c>
      <c r="H11" s="9">
        <f>G11*F11</f>
        <v>0</v>
      </c>
      <c r="I11">
        <f>12.165+1.61</f>
        <v>13.774999999999999</v>
      </c>
      <c r="J11">
        <f>I11*7.5*2</f>
        <v>206.62499999999997</v>
      </c>
    </row>
    <row r="12" spans="1:10" ht="36" customHeight="1" x14ac:dyDescent="0.25">
      <c r="A12" s="80"/>
      <c r="B12" s="78"/>
      <c r="C12" s="83"/>
      <c r="D12" s="84"/>
      <c r="E12" s="29" t="s">
        <v>45</v>
      </c>
      <c r="F12" s="11"/>
      <c r="G12" s="12">
        <v>10500</v>
      </c>
      <c r="H12" s="9">
        <f>G12*F12</f>
        <v>0</v>
      </c>
    </row>
    <row r="13" spans="1:10" ht="31.5" customHeight="1" x14ac:dyDescent="0.25">
      <c r="A13" s="80"/>
      <c r="B13" s="78"/>
      <c r="C13" s="83"/>
      <c r="D13" s="84"/>
      <c r="E13" s="29" t="s">
        <v>40</v>
      </c>
      <c r="F13" s="11"/>
      <c r="G13" s="12">
        <v>4480</v>
      </c>
      <c r="H13" s="9">
        <f>G13*F13</f>
        <v>0</v>
      </c>
    </row>
    <row r="14" spans="1:10" ht="34.5" customHeight="1" thickBot="1" x14ac:dyDescent="0.3">
      <c r="A14" s="80"/>
      <c r="B14" s="78"/>
      <c r="C14" s="85"/>
      <c r="D14" s="86"/>
      <c r="E14" s="10" t="s">
        <v>18</v>
      </c>
      <c r="F14" s="11"/>
      <c r="G14" s="12">
        <v>4480</v>
      </c>
      <c r="H14" s="13">
        <f>G14*F14</f>
        <v>0</v>
      </c>
      <c r="J14">
        <f t="shared" ref="J14:J18" si="0">I14*7.5*2</f>
        <v>0</v>
      </c>
    </row>
    <row r="15" spans="1:10" ht="24" customHeight="1" x14ac:dyDescent="0.25">
      <c r="A15" s="69" t="s">
        <v>49</v>
      </c>
      <c r="B15" s="70"/>
      <c r="C15" s="70"/>
      <c r="D15" s="70"/>
      <c r="E15" s="56" t="s">
        <v>17</v>
      </c>
      <c r="F15" s="64"/>
      <c r="G15" s="14">
        <f t="shared" ref="F15:H16" si="1">G11</f>
        <v>70000</v>
      </c>
      <c r="H15" s="15">
        <f t="shared" si="1"/>
        <v>0</v>
      </c>
      <c r="J15">
        <f t="shared" si="0"/>
        <v>0</v>
      </c>
    </row>
    <row r="16" spans="1:10" ht="37.5" customHeight="1" x14ac:dyDescent="0.25">
      <c r="A16" s="71"/>
      <c r="B16" s="72"/>
      <c r="C16" s="72"/>
      <c r="D16" s="72"/>
      <c r="E16" s="32" t="s">
        <v>45</v>
      </c>
      <c r="F16" s="66"/>
      <c r="G16" s="44">
        <f t="shared" si="1"/>
        <v>10500</v>
      </c>
      <c r="H16" s="52">
        <f t="shared" si="1"/>
        <v>0</v>
      </c>
    </row>
    <row r="17" spans="1:10" ht="29.25" customHeight="1" x14ac:dyDescent="0.25">
      <c r="A17" s="71"/>
      <c r="B17" s="72"/>
      <c r="C17" s="72"/>
      <c r="D17" s="72"/>
      <c r="E17" s="57" t="s">
        <v>40</v>
      </c>
      <c r="F17" s="65"/>
      <c r="G17" s="44">
        <f>G13</f>
        <v>4480</v>
      </c>
      <c r="H17" s="17">
        <f t="shared" ref="H17:H18" si="2">H13</f>
        <v>0</v>
      </c>
    </row>
    <row r="18" spans="1:10" ht="29.25" customHeight="1" x14ac:dyDescent="0.25">
      <c r="A18" s="73"/>
      <c r="B18" s="74"/>
      <c r="C18" s="74"/>
      <c r="D18" s="74"/>
      <c r="E18" s="58" t="s">
        <v>18</v>
      </c>
      <c r="F18" s="65"/>
      <c r="G18" s="48">
        <f>G14</f>
        <v>4480</v>
      </c>
      <c r="H18" s="49">
        <f t="shared" si="2"/>
        <v>0</v>
      </c>
      <c r="J18">
        <f t="shared" si="0"/>
        <v>0</v>
      </c>
    </row>
    <row r="19" spans="1:10" ht="29.25" customHeight="1" thickBot="1" x14ac:dyDescent="0.3">
      <c r="A19" s="75"/>
      <c r="B19" s="76"/>
      <c r="C19" s="76"/>
      <c r="D19" s="76"/>
      <c r="E19" s="59" t="s">
        <v>19</v>
      </c>
      <c r="F19" s="28"/>
      <c r="G19" s="19"/>
      <c r="H19" s="51">
        <f t="shared" ref="H19" si="3">SUM(H15:H18)</f>
        <v>0</v>
      </c>
    </row>
    <row r="20" spans="1:10" ht="15.75" customHeight="1" x14ac:dyDescent="0.25">
      <c r="A20" s="20"/>
      <c r="B20" s="20"/>
      <c r="C20" s="20"/>
      <c r="D20" s="20"/>
      <c r="E20" s="21"/>
      <c r="F20" s="20"/>
      <c r="G20" s="22"/>
      <c r="H20" s="22"/>
    </row>
    <row r="21" spans="1:10" ht="15.75" x14ac:dyDescent="0.25">
      <c r="A21" s="23"/>
      <c r="C21" s="24"/>
      <c r="F21" s="24"/>
    </row>
    <row r="22" spans="1:10" ht="15.75" x14ac:dyDescent="0.25">
      <c r="A22" s="23"/>
      <c r="C22" s="24"/>
      <c r="F22" s="24"/>
    </row>
    <row r="23" spans="1:10" ht="8.25" customHeight="1" x14ac:dyDescent="0.25"/>
    <row r="24" spans="1:10" ht="11.25" customHeight="1" x14ac:dyDescent="0.25"/>
    <row r="25" spans="1:10" ht="15.75" x14ac:dyDescent="0.25">
      <c r="B25" s="24"/>
      <c r="F25" s="24"/>
    </row>
    <row r="26" spans="1:10" ht="15.75" x14ac:dyDescent="0.25">
      <c r="B26" s="24"/>
      <c r="C26" s="40"/>
      <c r="D26" s="41"/>
      <c r="E26" s="41"/>
      <c r="F26" s="24"/>
    </row>
  </sheetData>
  <mergeCells count="11">
    <mergeCell ref="A15:D19"/>
    <mergeCell ref="B11:B14"/>
    <mergeCell ref="G7:H8"/>
    <mergeCell ref="A11:A14"/>
    <mergeCell ref="A7:A9"/>
    <mergeCell ref="B7:B9"/>
    <mergeCell ref="C7:D9"/>
    <mergeCell ref="E7:E9"/>
    <mergeCell ref="F7:F9"/>
    <mergeCell ref="C11:D14"/>
    <mergeCell ref="C10:D10"/>
  </mergeCells>
  <printOptions horizontalCentered="1"/>
  <pageMargins left="0.25" right="0.25" top="0.75" bottom="0.25" header="0.3" footer="0.3"/>
  <pageSetup paperSize="9" scale="9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7A81E-EC51-4ABD-852C-9A24E4F69B3F}">
  <dimension ref="A1:M25"/>
  <sheetViews>
    <sheetView topLeftCell="A18" zoomScaleNormal="100" workbookViewId="0">
      <selection activeCell="A20" sqref="A20:XFD25"/>
    </sheetView>
  </sheetViews>
  <sheetFormatPr defaultRowHeight="15" x14ac:dyDescent="0.25"/>
  <cols>
    <col min="1" max="1" width="3.140625" customWidth="1"/>
    <col min="3" max="3" width="28.5703125" customWidth="1"/>
    <col min="4" max="4" width="8.5703125" customWidth="1"/>
    <col min="5" max="5" width="26.42578125" customWidth="1"/>
    <col min="6" max="6" width="20.85546875" customWidth="1"/>
    <col min="7" max="7" width="8.5703125" customWidth="1"/>
    <col min="9" max="10" width="10.140625" bestFit="1" customWidth="1"/>
    <col min="11" max="11" width="11.7109375" bestFit="1" customWidth="1"/>
  </cols>
  <sheetData>
    <row r="1" spans="1:13" x14ac:dyDescent="0.25">
      <c r="A1" s="1" t="s">
        <v>0</v>
      </c>
    </row>
    <row r="2" spans="1:13" ht="15.75" x14ac:dyDescent="0.25">
      <c r="A2" s="25" t="s">
        <v>47</v>
      </c>
      <c r="E2" s="1" t="s">
        <v>1</v>
      </c>
    </row>
    <row r="3" spans="1:13" ht="15.75" x14ac:dyDescent="0.25">
      <c r="A3" s="1"/>
      <c r="C3" s="33" t="s">
        <v>53</v>
      </c>
      <c r="E3" s="25"/>
      <c r="F3" s="34"/>
      <c r="G3" s="34"/>
    </row>
    <row r="4" spans="1:13" x14ac:dyDescent="0.25">
      <c r="A4" s="1"/>
      <c r="C4" s="1"/>
    </row>
    <row r="5" spans="1:13" ht="15.75" thickBot="1" x14ac:dyDescent="0.3">
      <c r="H5" s="35"/>
      <c r="I5" s="35"/>
      <c r="J5" s="35" t="s">
        <v>27</v>
      </c>
    </row>
    <row r="6" spans="1:13" ht="24.75" customHeight="1" x14ac:dyDescent="0.25">
      <c r="B6" s="69" t="s">
        <v>2</v>
      </c>
      <c r="C6" s="87" t="s">
        <v>3</v>
      </c>
      <c r="D6" s="91" t="s">
        <v>4</v>
      </c>
      <c r="E6" s="92"/>
      <c r="F6" s="87" t="s">
        <v>5</v>
      </c>
      <c r="G6" s="95" t="s">
        <v>6</v>
      </c>
      <c r="H6" s="101" t="s">
        <v>28</v>
      </c>
      <c r="I6" s="111"/>
      <c r="J6" s="107" t="s">
        <v>29</v>
      </c>
      <c r="K6" s="102"/>
    </row>
    <row r="7" spans="1:13" x14ac:dyDescent="0.25">
      <c r="B7" s="73"/>
      <c r="C7" s="89"/>
      <c r="D7" s="93"/>
      <c r="E7" s="94"/>
      <c r="F7" s="89"/>
      <c r="G7" s="96"/>
      <c r="H7" s="103"/>
      <c r="I7" s="112"/>
      <c r="J7" s="108"/>
      <c r="K7" s="104"/>
    </row>
    <row r="8" spans="1:13" ht="16.5" thickBot="1" x14ac:dyDescent="0.3">
      <c r="B8" s="88"/>
      <c r="C8" s="90"/>
      <c r="D8" s="93"/>
      <c r="E8" s="94"/>
      <c r="F8" s="90"/>
      <c r="G8" s="96"/>
      <c r="H8" s="42" t="s">
        <v>30</v>
      </c>
      <c r="I8" s="42" t="s">
        <v>31</v>
      </c>
      <c r="J8" s="42" t="s">
        <v>30</v>
      </c>
      <c r="K8" s="43" t="s">
        <v>31</v>
      </c>
    </row>
    <row r="9" spans="1:13" ht="15.75" thickBot="1" x14ac:dyDescent="0.3">
      <c r="B9" s="4">
        <v>0</v>
      </c>
      <c r="C9" s="5">
        <v>1</v>
      </c>
      <c r="D9" s="5"/>
      <c r="E9" s="5">
        <v>2</v>
      </c>
      <c r="F9" s="5">
        <v>3</v>
      </c>
      <c r="G9" s="5">
        <v>4</v>
      </c>
      <c r="H9" s="5">
        <v>5</v>
      </c>
      <c r="I9" s="5">
        <v>6</v>
      </c>
      <c r="J9" s="5">
        <v>7</v>
      </c>
      <c r="K9" s="38">
        <v>8</v>
      </c>
    </row>
    <row r="10" spans="1:13" ht="34.5" customHeight="1" x14ac:dyDescent="0.25">
      <c r="B10" s="79" t="s">
        <v>48</v>
      </c>
      <c r="C10" s="77" t="s">
        <v>51</v>
      </c>
      <c r="D10" s="81" t="s">
        <v>58</v>
      </c>
      <c r="E10" s="82"/>
      <c r="F10" s="7" t="s">
        <v>17</v>
      </c>
      <c r="G10" s="7"/>
      <c r="H10" s="8">
        <v>7000</v>
      </c>
      <c r="I10" s="8">
        <v>70000</v>
      </c>
      <c r="J10" s="8">
        <f>H10*G10</f>
        <v>0</v>
      </c>
      <c r="K10" s="9">
        <f>I10*G10</f>
        <v>0</v>
      </c>
      <c r="L10">
        <f>12.165+1.61</f>
        <v>13.774999999999999</v>
      </c>
      <c r="M10">
        <f>L10*7.5*2</f>
        <v>206.62499999999997</v>
      </c>
    </row>
    <row r="11" spans="1:13" ht="37.5" customHeight="1" x14ac:dyDescent="0.25">
      <c r="B11" s="80"/>
      <c r="C11" s="78"/>
      <c r="D11" s="83"/>
      <c r="E11" s="84"/>
      <c r="F11" s="29" t="s">
        <v>45</v>
      </c>
      <c r="G11" s="11"/>
      <c r="H11" s="8">
        <v>1050</v>
      </c>
      <c r="I11" s="12">
        <v>10500</v>
      </c>
      <c r="J11" s="8">
        <f>H11*G11</f>
        <v>0</v>
      </c>
      <c r="K11" s="9">
        <f>I11*G11</f>
        <v>0</v>
      </c>
    </row>
    <row r="12" spans="1:13" ht="33.75" customHeight="1" x14ac:dyDescent="0.25">
      <c r="B12" s="80"/>
      <c r="C12" s="78"/>
      <c r="D12" s="83"/>
      <c r="E12" s="84"/>
      <c r="F12" s="29" t="s">
        <v>40</v>
      </c>
      <c r="G12" s="11"/>
      <c r="H12" s="12">
        <v>448</v>
      </c>
      <c r="I12" s="12">
        <v>4480</v>
      </c>
      <c r="J12" s="8">
        <f>H12*G12</f>
        <v>0</v>
      </c>
      <c r="K12" s="9">
        <f>I12*G12</f>
        <v>0</v>
      </c>
    </row>
    <row r="13" spans="1:13" ht="34.5" customHeight="1" thickBot="1" x14ac:dyDescent="0.3">
      <c r="B13" s="109"/>
      <c r="C13" s="110"/>
      <c r="D13" s="85"/>
      <c r="E13" s="86"/>
      <c r="F13" s="10" t="s">
        <v>18</v>
      </c>
      <c r="G13" s="11"/>
      <c r="H13" s="12">
        <v>448</v>
      </c>
      <c r="I13" s="12">
        <v>4480</v>
      </c>
      <c r="J13" s="12">
        <f>H13*G13</f>
        <v>0</v>
      </c>
      <c r="K13" s="13">
        <f>I13*G13</f>
        <v>0</v>
      </c>
      <c r="M13">
        <f t="shared" ref="M13:M17" si="0">L13*7.5*2</f>
        <v>0</v>
      </c>
    </row>
    <row r="14" spans="1:13" ht="19.5" customHeight="1" x14ac:dyDescent="0.25">
      <c r="B14" s="71" t="s">
        <v>49</v>
      </c>
      <c r="C14" s="72"/>
      <c r="D14" s="72"/>
      <c r="E14" s="113"/>
      <c r="F14" s="26" t="s">
        <v>17</v>
      </c>
      <c r="G14" s="64"/>
      <c r="H14" s="14">
        <f t="shared" ref="H14:K17" si="1">H10</f>
        <v>7000</v>
      </c>
      <c r="I14" s="14">
        <f t="shared" si="1"/>
        <v>70000</v>
      </c>
      <c r="J14" s="14">
        <f t="shared" si="1"/>
        <v>0</v>
      </c>
      <c r="K14" s="15">
        <f t="shared" si="1"/>
        <v>0</v>
      </c>
      <c r="M14">
        <f t="shared" si="0"/>
        <v>0</v>
      </c>
    </row>
    <row r="15" spans="1:13" ht="33" customHeight="1" x14ac:dyDescent="0.25">
      <c r="B15" s="71"/>
      <c r="C15" s="72"/>
      <c r="D15" s="72"/>
      <c r="E15" s="113"/>
      <c r="F15" s="55" t="s">
        <v>45</v>
      </c>
      <c r="G15" s="66"/>
      <c r="H15" s="47">
        <f t="shared" si="1"/>
        <v>1050</v>
      </c>
      <c r="I15" s="47">
        <f t="shared" si="1"/>
        <v>10500</v>
      </c>
      <c r="J15" s="47">
        <f t="shared" si="1"/>
        <v>0</v>
      </c>
      <c r="K15" s="60">
        <f t="shared" si="1"/>
        <v>0</v>
      </c>
    </row>
    <row r="16" spans="1:13" ht="32.25" customHeight="1" x14ac:dyDescent="0.25">
      <c r="B16" s="71"/>
      <c r="C16" s="72"/>
      <c r="D16" s="72"/>
      <c r="E16" s="113"/>
      <c r="F16" s="55" t="s">
        <v>40</v>
      </c>
      <c r="G16" s="65"/>
      <c r="H16" s="47">
        <f t="shared" si="1"/>
        <v>448</v>
      </c>
      <c r="I16" s="47">
        <f t="shared" si="1"/>
        <v>4480</v>
      </c>
      <c r="J16" s="47">
        <f t="shared" si="1"/>
        <v>0</v>
      </c>
      <c r="K16" s="60">
        <f t="shared" si="1"/>
        <v>0</v>
      </c>
    </row>
    <row r="17" spans="2:13" ht="29.25" customHeight="1" x14ac:dyDescent="0.25">
      <c r="B17" s="73"/>
      <c r="C17" s="74"/>
      <c r="D17" s="74"/>
      <c r="E17" s="114"/>
      <c r="F17" s="53" t="s">
        <v>18</v>
      </c>
      <c r="G17" s="65"/>
      <c r="H17" s="48">
        <f t="shared" si="1"/>
        <v>448</v>
      </c>
      <c r="I17" s="48">
        <f t="shared" si="1"/>
        <v>4480</v>
      </c>
      <c r="J17" s="48">
        <f t="shared" si="1"/>
        <v>0</v>
      </c>
      <c r="K17" s="49">
        <f t="shared" si="1"/>
        <v>0</v>
      </c>
      <c r="M17">
        <f t="shared" si="0"/>
        <v>0</v>
      </c>
    </row>
    <row r="18" spans="2:13" ht="29.25" customHeight="1" thickBot="1" x14ac:dyDescent="0.3">
      <c r="B18" s="75"/>
      <c r="C18" s="76"/>
      <c r="D18" s="76"/>
      <c r="E18" s="115"/>
      <c r="F18" s="54" t="s">
        <v>19</v>
      </c>
      <c r="G18" s="28"/>
      <c r="H18" s="50"/>
      <c r="I18" s="50"/>
      <c r="J18" s="50">
        <f t="shared" ref="J18:K18" si="2">SUM(J14:J17)</f>
        <v>0</v>
      </c>
      <c r="K18" s="51">
        <f t="shared" si="2"/>
        <v>0</v>
      </c>
    </row>
    <row r="19" spans="2:13" ht="29.25" customHeight="1" x14ac:dyDescent="0.25">
      <c r="B19" s="20"/>
      <c r="C19" s="20"/>
      <c r="D19" s="20"/>
      <c r="E19" s="20"/>
      <c r="F19" s="21"/>
      <c r="G19" s="20"/>
      <c r="H19" s="22"/>
      <c r="I19" s="22"/>
      <c r="J19" s="22"/>
      <c r="K19" s="22"/>
    </row>
    <row r="20" spans="2:13" ht="15.75" x14ac:dyDescent="0.25">
      <c r="B20" s="23"/>
      <c r="D20" s="24"/>
      <c r="G20" s="24"/>
      <c r="I20" s="35"/>
      <c r="J20" s="24"/>
    </row>
    <row r="21" spans="2:13" ht="15.75" x14ac:dyDescent="0.25">
      <c r="B21" s="23"/>
      <c r="D21" s="24"/>
      <c r="G21" s="24"/>
      <c r="I21" s="35"/>
      <c r="J21" s="24"/>
      <c r="K21" s="24"/>
    </row>
    <row r="22" spans="2:13" ht="15.75" x14ac:dyDescent="0.25">
      <c r="I22" s="24"/>
      <c r="J22" s="24"/>
      <c r="K22" s="24"/>
    </row>
    <row r="23" spans="2:13" ht="15.75" x14ac:dyDescent="0.25">
      <c r="I23" s="35"/>
      <c r="J23" s="24"/>
    </row>
    <row r="24" spans="2:13" ht="15.75" x14ac:dyDescent="0.25">
      <c r="C24" s="24"/>
      <c r="G24" s="24"/>
      <c r="I24" s="35"/>
      <c r="J24" s="24"/>
      <c r="K24" s="24"/>
    </row>
    <row r="25" spans="2:13" ht="15.75" x14ac:dyDescent="0.25">
      <c r="C25" s="24"/>
      <c r="D25" s="40"/>
      <c r="E25" s="41"/>
      <c r="F25" s="41"/>
      <c r="G25" s="24"/>
      <c r="K25" s="24"/>
    </row>
  </sheetData>
  <mergeCells count="11">
    <mergeCell ref="B14:E18"/>
    <mergeCell ref="B6:B8"/>
    <mergeCell ref="C6:C8"/>
    <mergeCell ref="D6:E8"/>
    <mergeCell ref="F6:F8"/>
    <mergeCell ref="J6:K7"/>
    <mergeCell ref="B10:B13"/>
    <mergeCell ref="C10:C13"/>
    <mergeCell ref="G6:G8"/>
    <mergeCell ref="H6:I7"/>
    <mergeCell ref="D10:E13"/>
  </mergeCells>
  <pageMargins left="0.25" right="0.25" top="0.25" bottom="0.25" header="0.3" footer="0.3"/>
  <pageSetup paperSize="9" scale="9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26344-FD68-42FC-9A08-A313A90D16C2}">
  <dimension ref="A1:J25"/>
  <sheetViews>
    <sheetView topLeftCell="A7" zoomScaleNormal="100" workbookViewId="0">
      <selection activeCell="F10" sqref="F10:F18"/>
    </sheetView>
  </sheetViews>
  <sheetFormatPr defaultRowHeight="15" x14ac:dyDescent="0.25"/>
  <cols>
    <col min="2" max="2" width="28.5703125" customWidth="1"/>
    <col min="3" max="3" width="8.5703125" customWidth="1"/>
    <col min="4" max="4" width="26.42578125" customWidth="1"/>
    <col min="5" max="5" width="20.85546875" customWidth="1"/>
    <col min="6" max="6" width="8.5703125" customWidth="1"/>
    <col min="8" max="9" width="10.140625" bestFit="1" customWidth="1"/>
    <col min="10" max="10" width="11.7109375" bestFit="1" customWidth="1"/>
  </cols>
  <sheetData>
    <row r="1" spans="1:10" x14ac:dyDescent="0.25">
      <c r="A1" s="1" t="s">
        <v>0</v>
      </c>
    </row>
    <row r="2" spans="1:10" ht="15.75" x14ac:dyDescent="0.25">
      <c r="A2" s="25" t="s">
        <v>47</v>
      </c>
      <c r="D2" s="1" t="s">
        <v>1</v>
      </c>
    </row>
    <row r="3" spans="1:10" ht="15.75" x14ac:dyDescent="0.25">
      <c r="B3" s="33" t="s">
        <v>57</v>
      </c>
      <c r="D3" s="25"/>
      <c r="E3" s="34"/>
      <c r="F3" s="34"/>
    </row>
    <row r="4" spans="1:10" x14ac:dyDescent="0.25">
      <c r="B4" s="1"/>
    </row>
    <row r="5" spans="1:10" ht="15.75" thickBot="1" x14ac:dyDescent="0.3">
      <c r="G5" s="35"/>
      <c r="H5" s="35"/>
      <c r="I5" s="35" t="s">
        <v>35</v>
      </c>
    </row>
    <row r="6" spans="1:10" ht="24.75" customHeight="1" x14ac:dyDescent="0.25">
      <c r="A6" s="69" t="s">
        <v>2</v>
      </c>
      <c r="B6" s="87" t="s">
        <v>3</v>
      </c>
      <c r="C6" s="91" t="s">
        <v>4</v>
      </c>
      <c r="D6" s="92"/>
      <c r="E6" s="87" t="s">
        <v>5</v>
      </c>
      <c r="F6" s="95" t="s">
        <v>6</v>
      </c>
      <c r="G6" s="101" t="s">
        <v>36</v>
      </c>
      <c r="H6" s="111"/>
      <c r="I6" s="107" t="s">
        <v>37</v>
      </c>
      <c r="J6" s="102"/>
    </row>
    <row r="7" spans="1:10" x14ac:dyDescent="0.25">
      <c r="A7" s="73"/>
      <c r="B7" s="89"/>
      <c r="C7" s="93"/>
      <c r="D7" s="94"/>
      <c r="E7" s="89"/>
      <c r="F7" s="96"/>
      <c r="G7" s="103"/>
      <c r="H7" s="112"/>
      <c r="I7" s="108"/>
      <c r="J7" s="104"/>
    </row>
    <row r="8" spans="1:10" ht="16.5" thickBot="1" x14ac:dyDescent="0.3">
      <c r="A8" s="88"/>
      <c r="B8" s="90"/>
      <c r="C8" s="93"/>
      <c r="D8" s="94"/>
      <c r="E8" s="90"/>
      <c r="F8" s="96"/>
      <c r="G8" s="42" t="s">
        <v>30</v>
      </c>
      <c r="H8" s="42" t="s">
        <v>31</v>
      </c>
      <c r="I8" s="42" t="s">
        <v>30</v>
      </c>
      <c r="J8" s="43" t="s">
        <v>31</v>
      </c>
    </row>
    <row r="9" spans="1:10" ht="15.75" thickBot="1" x14ac:dyDescent="0.3">
      <c r="A9" s="4">
        <v>0</v>
      </c>
      <c r="B9" s="5">
        <v>1</v>
      </c>
      <c r="C9" s="5"/>
      <c r="D9" s="5">
        <v>2</v>
      </c>
      <c r="E9" s="5">
        <v>3</v>
      </c>
      <c r="F9" s="5">
        <v>4</v>
      </c>
      <c r="G9" s="5">
        <v>5</v>
      </c>
      <c r="H9" s="5">
        <v>6</v>
      </c>
      <c r="I9" s="5">
        <v>7</v>
      </c>
      <c r="J9" s="38">
        <v>8</v>
      </c>
    </row>
    <row r="10" spans="1:10" ht="33.75" customHeight="1" x14ac:dyDescent="0.25">
      <c r="A10" s="79" t="s">
        <v>48</v>
      </c>
      <c r="B10" s="77" t="s">
        <v>51</v>
      </c>
      <c r="C10" s="81" t="s">
        <v>58</v>
      </c>
      <c r="D10" s="82"/>
      <c r="E10" s="7" t="s">
        <v>17</v>
      </c>
      <c r="F10" s="7"/>
      <c r="G10" s="8">
        <v>7000</v>
      </c>
      <c r="H10" s="8">
        <v>70000</v>
      </c>
      <c r="I10" s="8">
        <f>G10*F10</f>
        <v>0</v>
      </c>
      <c r="J10" s="9">
        <f>H10*F10</f>
        <v>0</v>
      </c>
    </row>
    <row r="11" spans="1:10" ht="41.25" customHeight="1" x14ac:dyDescent="0.25">
      <c r="A11" s="80"/>
      <c r="B11" s="78"/>
      <c r="C11" s="83"/>
      <c r="D11" s="84"/>
      <c r="E11" s="29" t="s">
        <v>45</v>
      </c>
      <c r="F11" s="11"/>
      <c r="G11" s="8">
        <v>1050</v>
      </c>
      <c r="H11" s="12">
        <v>10500</v>
      </c>
      <c r="I11" s="8">
        <f>G11*F11</f>
        <v>0</v>
      </c>
      <c r="J11" s="9">
        <f>H11*F11</f>
        <v>0</v>
      </c>
    </row>
    <row r="12" spans="1:10" ht="36" customHeight="1" x14ac:dyDescent="0.25">
      <c r="A12" s="80"/>
      <c r="B12" s="78"/>
      <c r="C12" s="83"/>
      <c r="D12" s="84"/>
      <c r="E12" s="29" t="s">
        <v>40</v>
      </c>
      <c r="F12" s="11"/>
      <c r="G12" s="12">
        <v>448</v>
      </c>
      <c r="H12" s="12">
        <v>4480</v>
      </c>
      <c r="I12" s="8">
        <f>G12*F12</f>
        <v>0</v>
      </c>
      <c r="J12" s="9">
        <f>H12*F12</f>
        <v>0</v>
      </c>
    </row>
    <row r="13" spans="1:10" ht="45" customHeight="1" thickBot="1" x14ac:dyDescent="0.3">
      <c r="A13" s="109"/>
      <c r="B13" s="110"/>
      <c r="C13" s="85"/>
      <c r="D13" s="86"/>
      <c r="E13" s="10" t="s">
        <v>18</v>
      </c>
      <c r="F13" s="11"/>
      <c r="G13" s="12">
        <v>448</v>
      </c>
      <c r="H13" s="12">
        <v>4480</v>
      </c>
      <c r="I13" s="12">
        <f>G13*F13</f>
        <v>0</v>
      </c>
      <c r="J13" s="13">
        <f>H13*F13</f>
        <v>0</v>
      </c>
    </row>
    <row r="14" spans="1:10" ht="19.5" customHeight="1" x14ac:dyDescent="0.25">
      <c r="A14" s="71" t="s">
        <v>49</v>
      </c>
      <c r="B14" s="72"/>
      <c r="C14" s="72"/>
      <c r="D14" s="113"/>
      <c r="E14" s="26" t="s">
        <v>17</v>
      </c>
      <c r="F14" s="64"/>
      <c r="G14" s="14">
        <f t="shared" ref="G14:J17" si="0">G10</f>
        <v>7000</v>
      </c>
      <c r="H14" s="14">
        <f t="shared" si="0"/>
        <v>70000</v>
      </c>
      <c r="I14" s="14">
        <f t="shared" si="0"/>
        <v>0</v>
      </c>
      <c r="J14" s="15">
        <f t="shared" si="0"/>
        <v>0</v>
      </c>
    </row>
    <row r="15" spans="1:10" ht="36.75" customHeight="1" x14ac:dyDescent="0.25">
      <c r="A15" s="71"/>
      <c r="B15" s="72"/>
      <c r="C15" s="72"/>
      <c r="D15" s="113"/>
      <c r="E15" s="55" t="s">
        <v>45</v>
      </c>
      <c r="F15" s="66"/>
      <c r="G15" s="47">
        <f t="shared" si="0"/>
        <v>1050</v>
      </c>
      <c r="H15" s="47">
        <f t="shared" si="0"/>
        <v>10500</v>
      </c>
      <c r="I15" s="47">
        <f t="shared" si="0"/>
        <v>0</v>
      </c>
      <c r="J15" s="60">
        <f t="shared" si="0"/>
        <v>0</v>
      </c>
    </row>
    <row r="16" spans="1:10" ht="32.25" customHeight="1" x14ac:dyDescent="0.25">
      <c r="A16" s="71"/>
      <c r="B16" s="72"/>
      <c r="C16" s="72"/>
      <c r="D16" s="113"/>
      <c r="E16" s="55" t="s">
        <v>40</v>
      </c>
      <c r="F16" s="65"/>
      <c r="G16" s="47">
        <f t="shared" si="0"/>
        <v>448</v>
      </c>
      <c r="H16" s="47">
        <f t="shared" si="0"/>
        <v>4480</v>
      </c>
      <c r="I16" s="47">
        <f t="shared" si="0"/>
        <v>0</v>
      </c>
      <c r="J16" s="60">
        <f t="shared" si="0"/>
        <v>0</v>
      </c>
    </row>
    <row r="17" spans="1:10" ht="34.5" customHeight="1" x14ac:dyDescent="0.25">
      <c r="A17" s="73"/>
      <c r="B17" s="74"/>
      <c r="C17" s="74"/>
      <c r="D17" s="114"/>
      <c r="E17" s="53" t="s">
        <v>18</v>
      </c>
      <c r="F17" s="65"/>
      <c r="G17" s="48">
        <f t="shared" si="0"/>
        <v>448</v>
      </c>
      <c r="H17" s="48">
        <f t="shared" si="0"/>
        <v>4480</v>
      </c>
      <c r="I17" s="48">
        <f t="shared" si="0"/>
        <v>0</v>
      </c>
      <c r="J17" s="49">
        <f t="shared" si="0"/>
        <v>0</v>
      </c>
    </row>
    <row r="18" spans="1:10" ht="29.25" customHeight="1" thickBot="1" x14ac:dyDescent="0.3">
      <c r="A18" s="75"/>
      <c r="B18" s="76"/>
      <c r="C18" s="76"/>
      <c r="D18" s="115"/>
      <c r="E18" s="54" t="s">
        <v>19</v>
      </c>
      <c r="F18" s="28"/>
      <c r="G18" s="50"/>
      <c r="H18" s="50"/>
      <c r="I18" s="50">
        <f t="shared" ref="I18:J18" si="1">SUM(I14:I17)</f>
        <v>0</v>
      </c>
      <c r="J18" s="51">
        <f t="shared" si="1"/>
        <v>0</v>
      </c>
    </row>
    <row r="19" spans="1:10" ht="29.25" customHeight="1" x14ac:dyDescent="0.25">
      <c r="A19" s="20"/>
      <c r="B19" s="20"/>
      <c r="C19" s="20"/>
      <c r="D19" s="20"/>
      <c r="E19" s="21"/>
      <c r="F19" s="20"/>
      <c r="G19" s="22"/>
      <c r="H19" s="22"/>
      <c r="I19" s="22"/>
      <c r="J19" s="22"/>
    </row>
    <row r="20" spans="1:10" ht="15.75" x14ac:dyDescent="0.25">
      <c r="A20" s="23"/>
      <c r="C20" s="24"/>
      <c r="F20" s="24"/>
      <c r="H20" s="35"/>
      <c r="I20" s="24"/>
    </row>
    <row r="21" spans="1:10" ht="15.75" x14ac:dyDescent="0.25">
      <c r="A21" s="23"/>
      <c r="C21" s="24"/>
      <c r="F21" s="24"/>
      <c r="H21" s="35"/>
      <c r="I21" s="24"/>
      <c r="J21" s="24"/>
    </row>
    <row r="22" spans="1:10" ht="15.75" x14ac:dyDescent="0.25">
      <c r="H22" s="24"/>
      <c r="I22" s="24"/>
      <c r="J22" s="24"/>
    </row>
    <row r="23" spans="1:10" ht="15.75" x14ac:dyDescent="0.25">
      <c r="H23" s="35"/>
      <c r="I23" s="24"/>
    </row>
    <row r="24" spans="1:10" ht="15.75" x14ac:dyDescent="0.25">
      <c r="B24" s="24"/>
      <c r="F24" s="24"/>
      <c r="H24" s="35"/>
      <c r="I24" s="24"/>
      <c r="J24" s="24"/>
    </row>
    <row r="25" spans="1:10" ht="15.75" x14ac:dyDescent="0.25">
      <c r="B25" s="24"/>
      <c r="C25" s="40"/>
      <c r="D25" s="41"/>
      <c r="E25" s="41"/>
      <c r="F25" s="24"/>
      <c r="J25" s="24"/>
    </row>
  </sheetData>
  <mergeCells count="11">
    <mergeCell ref="A14:D18"/>
    <mergeCell ref="A6:A8"/>
    <mergeCell ref="B6:B8"/>
    <mergeCell ref="C6:D8"/>
    <mergeCell ref="E6:E8"/>
    <mergeCell ref="I6:J7"/>
    <mergeCell ref="A10:A13"/>
    <mergeCell ref="B10:B13"/>
    <mergeCell ref="F6:F8"/>
    <mergeCell ref="G6:H7"/>
    <mergeCell ref="C10:D13"/>
  </mergeCells>
  <printOptions horizontalCentered="1"/>
  <pageMargins left="0.5" right="0.25" top="0.25" bottom="0.25" header="0.3" footer="0.3"/>
  <pageSetup paperSize="9" scale="9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A7018A-8823-4222-8B39-883DD7AD5A83}">
  <dimension ref="A1:K26"/>
  <sheetViews>
    <sheetView topLeftCell="A17" zoomScaleNormal="100" workbookViewId="0">
      <selection activeCell="A21" sqref="A21:XFD27"/>
    </sheetView>
  </sheetViews>
  <sheetFormatPr defaultRowHeight="15" x14ac:dyDescent="0.25"/>
  <cols>
    <col min="1" max="1" width="3.140625" customWidth="1"/>
    <col min="3" max="3" width="28.5703125" customWidth="1"/>
    <col min="4" max="4" width="8.5703125" customWidth="1"/>
    <col min="5" max="5" width="26.42578125" customWidth="1"/>
    <col min="6" max="6" width="20.85546875" customWidth="1"/>
    <col min="7" max="7" width="8.5703125" customWidth="1"/>
    <col min="9" max="10" width="10.140625" bestFit="1" customWidth="1"/>
    <col min="11" max="11" width="11.7109375" bestFit="1" customWidth="1"/>
  </cols>
  <sheetData>
    <row r="1" spans="1:11" x14ac:dyDescent="0.25">
      <c r="B1" s="1" t="s">
        <v>0</v>
      </c>
    </row>
    <row r="2" spans="1:11" ht="15.75" x14ac:dyDescent="0.25">
      <c r="B2" s="25" t="s">
        <v>47</v>
      </c>
      <c r="E2" s="1" t="s">
        <v>1</v>
      </c>
    </row>
    <row r="3" spans="1:11" ht="15.75" x14ac:dyDescent="0.25">
      <c r="B3" s="25"/>
      <c r="E3" s="1"/>
    </row>
    <row r="4" spans="1:11" ht="15.75" x14ac:dyDescent="0.25">
      <c r="A4" s="1"/>
      <c r="C4" s="33" t="s">
        <v>52</v>
      </c>
      <c r="E4" s="25"/>
      <c r="F4" s="34"/>
      <c r="G4" s="34"/>
    </row>
    <row r="5" spans="1:11" x14ac:dyDescent="0.25">
      <c r="A5" s="1"/>
      <c r="C5" s="1"/>
    </row>
    <row r="6" spans="1:11" ht="15.75" thickBot="1" x14ac:dyDescent="0.3">
      <c r="H6" s="35"/>
      <c r="I6" s="35"/>
      <c r="J6" s="35" t="s">
        <v>34</v>
      </c>
    </row>
    <row r="7" spans="1:11" ht="24.75" customHeight="1" x14ac:dyDescent="0.25">
      <c r="B7" s="69" t="s">
        <v>2</v>
      </c>
      <c r="C7" s="87" t="s">
        <v>3</v>
      </c>
      <c r="D7" s="91" t="s">
        <v>4</v>
      </c>
      <c r="E7" s="92"/>
      <c r="F7" s="87" t="s">
        <v>5</v>
      </c>
      <c r="G7" s="95" t="s">
        <v>6</v>
      </c>
      <c r="H7" s="101" t="s">
        <v>32</v>
      </c>
      <c r="I7" s="111"/>
      <c r="J7" s="107" t="s">
        <v>33</v>
      </c>
      <c r="K7" s="102"/>
    </row>
    <row r="8" spans="1:11" x14ac:dyDescent="0.25">
      <c r="B8" s="73"/>
      <c r="C8" s="89"/>
      <c r="D8" s="93"/>
      <c r="E8" s="94"/>
      <c r="F8" s="89"/>
      <c r="G8" s="96"/>
      <c r="H8" s="103"/>
      <c r="I8" s="112"/>
      <c r="J8" s="108"/>
      <c r="K8" s="104"/>
    </row>
    <row r="9" spans="1:11" ht="16.5" thickBot="1" x14ac:dyDescent="0.3">
      <c r="B9" s="88"/>
      <c r="C9" s="90"/>
      <c r="D9" s="93"/>
      <c r="E9" s="94"/>
      <c r="F9" s="90"/>
      <c r="G9" s="96"/>
      <c r="H9" s="42" t="s">
        <v>30</v>
      </c>
      <c r="I9" s="42" t="s">
        <v>31</v>
      </c>
      <c r="J9" s="42" t="s">
        <v>30</v>
      </c>
      <c r="K9" s="43" t="s">
        <v>31</v>
      </c>
    </row>
    <row r="10" spans="1:11" ht="15.75" thickBot="1" x14ac:dyDescent="0.3">
      <c r="B10" s="4">
        <v>0</v>
      </c>
      <c r="C10" s="5">
        <v>1</v>
      </c>
      <c r="D10" s="5"/>
      <c r="E10" s="5">
        <v>2</v>
      </c>
      <c r="F10" s="5">
        <v>3</v>
      </c>
      <c r="G10" s="5">
        <v>4</v>
      </c>
      <c r="H10" s="5">
        <v>5</v>
      </c>
      <c r="I10" s="5">
        <v>6</v>
      </c>
      <c r="J10" s="5">
        <v>7</v>
      </c>
      <c r="K10" s="38">
        <v>8</v>
      </c>
    </row>
    <row r="11" spans="1:11" ht="45" customHeight="1" x14ac:dyDescent="0.25">
      <c r="B11" s="79" t="s">
        <v>48</v>
      </c>
      <c r="C11" s="77" t="s">
        <v>51</v>
      </c>
      <c r="D11" s="81" t="s">
        <v>58</v>
      </c>
      <c r="E11" s="82"/>
      <c r="F11" s="7" t="s">
        <v>17</v>
      </c>
      <c r="G11" s="7"/>
      <c r="H11" s="8">
        <v>7000</v>
      </c>
      <c r="I11" s="8">
        <v>70000</v>
      </c>
      <c r="J11" s="8">
        <f>H11*G11</f>
        <v>0</v>
      </c>
      <c r="K11" s="9">
        <f>I11*G11</f>
        <v>0</v>
      </c>
    </row>
    <row r="12" spans="1:11" ht="45" customHeight="1" x14ac:dyDescent="0.25">
      <c r="B12" s="80"/>
      <c r="C12" s="78"/>
      <c r="D12" s="83"/>
      <c r="E12" s="84"/>
      <c r="F12" s="29" t="s">
        <v>45</v>
      </c>
      <c r="G12" s="11"/>
      <c r="H12" s="8">
        <v>1050</v>
      </c>
      <c r="I12" s="12">
        <v>10500</v>
      </c>
      <c r="J12" s="8">
        <f>H12*G12</f>
        <v>0</v>
      </c>
      <c r="K12" s="9">
        <f>I12*G12</f>
        <v>0</v>
      </c>
    </row>
    <row r="13" spans="1:11" ht="45" customHeight="1" x14ac:dyDescent="0.25">
      <c r="B13" s="80"/>
      <c r="C13" s="78"/>
      <c r="D13" s="83"/>
      <c r="E13" s="84"/>
      <c r="F13" s="29" t="s">
        <v>40</v>
      </c>
      <c r="G13" s="11"/>
      <c r="H13" s="12">
        <v>448</v>
      </c>
      <c r="I13" s="12">
        <v>4480</v>
      </c>
      <c r="J13" s="8">
        <f>H13*G13</f>
        <v>0</v>
      </c>
      <c r="K13" s="9">
        <f>I13*G13</f>
        <v>0</v>
      </c>
    </row>
    <row r="14" spans="1:11" ht="45" customHeight="1" thickBot="1" x14ac:dyDescent="0.3">
      <c r="B14" s="109"/>
      <c r="C14" s="110"/>
      <c r="D14" s="85"/>
      <c r="E14" s="86"/>
      <c r="F14" s="10" t="s">
        <v>18</v>
      </c>
      <c r="G14" s="11"/>
      <c r="H14" s="12">
        <v>448</v>
      </c>
      <c r="I14" s="12">
        <v>4480</v>
      </c>
      <c r="J14" s="12">
        <f>H14*G14</f>
        <v>0</v>
      </c>
      <c r="K14" s="13">
        <f>I14*G14</f>
        <v>0</v>
      </c>
    </row>
    <row r="15" spans="1:11" ht="19.5" customHeight="1" x14ac:dyDescent="0.25">
      <c r="B15" s="71" t="s">
        <v>49</v>
      </c>
      <c r="C15" s="72"/>
      <c r="D15" s="72"/>
      <c r="E15" s="113"/>
      <c r="F15" s="26" t="s">
        <v>17</v>
      </c>
      <c r="G15" s="64"/>
      <c r="H15" s="14">
        <f t="shared" ref="H15:K18" si="0">H11</f>
        <v>7000</v>
      </c>
      <c r="I15" s="14">
        <f t="shared" si="0"/>
        <v>70000</v>
      </c>
      <c r="J15" s="14">
        <f t="shared" si="0"/>
        <v>0</v>
      </c>
      <c r="K15" s="15">
        <f t="shared" si="0"/>
        <v>0</v>
      </c>
    </row>
    <row r="16" spans="1:11" ht="29.25" customHeight="1" x14ac:dyDescent="0.25">
      <c r="B16" s="71"/>
      <c r="C16" s="72"/>
      <c r="D16" s="72"/>
      <c r="E16" s="113"/>
      <c r="F16" s="55" t="s">
        <v>45</v>
      </c>
      <c r="G16" s="66"/>
      <c r="H16" s="47">
        <f t="shared" si="0"/>
        <v>1050</v>
      </c>
      <c r="I16" s="47">
        <f t="shared" si="0"/>
        <v>10500</v>
      </c>
      <c r="J16" s="47">
        <f t="shared" si="0"/>
        <v>0</v>
      </c>
      <c r="K16" s="60">
        <f t="shared" si="0"/>
        <v>0</v>
      </c>
    </row>
    <row r="17" spans="2:11" ht="32.25" customHeight="1" x14ac:dyDescent="0.25">
      <c r="B17" s="71"/>
      <c r="C17" s="72"/>
      <c r="D17" s="72"/>
      <c r="E17" s="113"/>
      <c r="F17" s="55" t="s">
        <v>40</v>
      </c>
      <c r="G17" s="65"/>
      <c r="H17" s="47">
        <f t="shared" si="0"/>
        <v>448</v>
      </c>
      <c r="I17" s="47">
        <f t="shared" si="0"/>
        <v>4480</v>
      </c>
      <c r="J17" s="47">
        <f t="shared" si="0"/>
        <v>0</v>
      </c>
      <c r="K17" s="60">
        <f t="shared" si="0"/>
        <v>0</v>
      </c>
    </row>
    <row r="18" spans="2:11" ht="29.25" customHeight="1" x14ac:dyDescent="0.25">
      <c r="B18" s="73"/>
      <c r="C18" s="74"/>
      <c r="D18" s="74"/>
      <c r="E18" s="114"/>
      <c r="F18" s="53" t="s">
        <v>18</v>
      </c>
      <c r="G18" s="65"/>
      <c r="H18" s="48">
        <f t="shared" si="0"/>
        <v>448</v>
      </c>
      <c r="I18" s="48">
        <f t="shared" si="0"/>
        <v>4480</v>
      </c>
      <c r="J18" s="48">
        <f t="shared" si="0"/>
        <v>0</v>
      </c>
      <c r="K18" s="49">
        <f t="shared" si="0"/>
        <v>0</v>
      </c>
    </row>
    <row r="19" spans="2:11" ht="29.25" customHeight="1" thickBot="1" x14ac:dyDescent="0.3">
      <c r="B19" s="75"/>
      <c r="C19" s="76"/>
      <c r="D19" s="76"/>
      <c r="E19" s="115"/>
      <c r="F19" s="54" t="s">
        <v>19</v>
      </c>
      <c r="G19" s="28"/>
      <c r="H19" s="50"/>
      <c r="I19" s="50"/>
      <c r="J19" s="50">
        <f t="shared" ref="J19:K19" si="1">SUM(J15:J18)</f>
        <v>0</v>
      </c>
      <c r="K19" s="51">
        <f t="shared" si="1"/>
        <v>0</v>
      </c>
    </row>
    <row r="20" spans="2:11" ht="29.25" customHeight="1" x14ac:dyDescent="0.25">
      <c r="B20" s="20"/>
      <c r="C20" s="20"/>
      <c r="D20" s="20"/>
      <c r="E20" s="20"/>
      <c r="F20" s="21"/>
      <c r="G20" s="20"/>
      <c r="H20" s="22"/>
      <c r="I20" s="22"/>
      <c r="J20" s="22"/>
      <c r="K20" s="22"/>
    </row>
    <row r="21" spans="2:11" ht="15.75" x14ac:dyDescent="0.25">
      <c r="B21" s="23"/>
      <c r="D21" s="24"/>
      <c r="G21" s="24"/>
      <c r="I21" s="35"/>
      <c r="J21" s="24"/>
    </row>
    <row r="22" spans="2:11" ht="15.75" x14ac:dyDescent="0.25">
      <c r="B22" s="23"/>
      <c r="D22" s="24"/>
      <c r="G22" s="24"/>
      <c r="I22" s="35"/>
      <c r="J22" s="24"/>
      <c r="K22" s="24"/>
    </row>
    <row r="23" spans="2:11" ht="15.75" x14ac:dyDescent="0.25">
      <c r="I23" s="24"/>
      <c r="J23" s="24"/>
      <c r="K23" s="24"/>
    </row>
    <row r="24" spans="2:11" ht="15.75" x14ac:dyDescent="0.25">
      <c r="I24" s="35"/>
      <c r="J24" s="24"/>
    </row>
    <row r="25" spans="2:11" ht="15.75" x14ac:dyDescent="0.25">
      <c r="C25" s="24"/>
      <c r="G25" s="24"/>
      <c r="I25" s="35"/>
      <c r="J25" s="24"/>
      <c r="K25" s="24"/>
    </row>
    <row r="26" spans="2:11" ht="15.75" x14ac:dyDescent="0.25">
      <c r="C26" s="24"/>
      <c r="D26" s="40"/>
      <c r="E26" s="41"/>
      <c r="F26" s="41"/>
      <c r="G26" s="24"/>
      <c r="K26" s="24"/>
    </row>
  </sheetData>
  <mergeCells count="11">
    <mergeCell ref="B15:E19"/>
    <mergeCell ref="B7:B9"/>
    <mergeCell ref="C7:C9"/>
    <mergeCell ref="D7:E9"/>
    <mergeCell ref="F7:F9"/>
    <mergeCell ref="J7:K8"/>
    <mergeCell ref="B11:B14"/>
    <mergeCell ref="C11:C14"/>
    <mergeCell ref="G7:G9"/>
    <mergeCell ref="H7:I8"/>
    <mergeCell ref="D11:E14"/>
  </mergeCells>
  <pageMargins left="0.25" right="0.25" top="0.25" bottom="0.25" header="0.3" footer="0.3"/>
  <pageSetup paperSize="9" scale="9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5F1A3-8A7A-4CE6-8554-62A830728A8B}">
  <dimension ref="A1:J29"/>
  <sheetViews>
    <sheetView topLeftCell="A17" zoomScaleNormal="100" workbookViewId="0">
      <selection activeCell="A20" sqref="A20:XFD26"/>
    </sheetView>
  </sheetViews>
  <sheetFormatPr defaultRowHeight="15" x14ac:dyDescent="0.25"/>
  <cols>
    <col min="2" max="2" width="28.5703125" customWidth="1"/>
    <col min="3" max="3" width="8.5703125" customWidth="1"/>
    <col min="4" max="4" width="26.42578125" customWidth="1"/>
    <col min="5" max="5" width="20.85546875" customWidth="1"/>
    <col min="6" max="6" width="8.5703125" customWidth="1"/>
    <col min="8" max="8" width="10.140625" bestFit="1" customWidth="1"/>
    <col min="9" max="9" width="10.5703125" bestFit="1" customWidth="1"/>
    <col min="10" max="10" width="13.28515625" bestFit="1" customWidth="1"/>
  </cols>
  <sheetData>
    <row r="1" spans="1:10" x14ac:dyDescent="0.25">
      <c r="A1" s="1" t="s">
        <v>0</v>
      </c>
    </row>
    <row r="2" spans="1:10" ht="15.75" x14ac:dyDescent="0.25">
      <c r="A2" s="25" t="s">
        <v>47</v>
      </c>
      <c r="D2" s="1" t="s">
        <v>1</v>
      </c>
    </row>
    <row r="3" spans="1:10" ht="15.75" x14ac:dyDescent="0.25">
      <c r="B3" s="67" t="s">
        <v>50</v>
      </c>
      <c r="D3" s="25"/>
      <c r="E3" s="34"/>
      <c r="F3" s="34"/>
    </row>
    <row r="4" spans="1:10" x14ac:dyDescent="0.25">
      <c r="B4" s="1"/>
    </row>
    <row r="5" spans="1:10" ht="15.75" thickBot="1" x14ac:dyDescent="0.3">
      <c r="G5" s="35"/>
      <c r="H5" s="35"/>
      <c r="I5" s="35" t="s">
        <v>39</v>
      </c>
    </row>
    <row r="6" spans="1:10" ht="24.75" customHeight="1" x14ac:dyDescent="0.25">
      <c r="A6" s="69" t="s">
        <v>2</v>
      </c>
      <c r="B6" s="87" t="s">
        <v>3</v>
      </c>
      <c r="C6" s="91" t="s">
        <v>4</v>
      </c>
      <c r="D6" s="92"/>
      <c r="E6" s="87" t="s">
        <v>5</v>
      </c>
      <c r="F6" s="95" t="s">
        <v>6</v>
      </c>
      <c r="G6" s="101" t="s">
        <v>41</v>
      </c>
      <c r="H6" s="111"/>
      <c r="I6" s="107" t="s">
        <v>42</v>
      </c>
      <c r="J6" s="102"/>
    </row>
    <row r="7" spans="1:10" x14ac:dyDescent="0.25">
      <c r="A7" s="73"/>
      <c r="B7" s="89"/>
      <c r="C7" s="93"/>
      <c r="D7" s="94"/>
      <c r="E7" s="89"/>
      <c r="F7" s="96"/>
      <c r="G7" s="103"/>
      <c r="H7" s="112"/>
      <c r="I7" s="108"/>
      <c r="J7" s="104"/>
    </row>
    <row r="8" spans="1:10" ht="16.5" thickBot="1" x14ac:dyDescent="0.3">
      <c r="A8" s="88"/>
      <c r="B8" s="90"/>
      <c r="C8" s="93"/>
      <c r="D8" s="94"/>
      <c r="E8" s="90"/>
      <c r="F8" s="96"/>
      <c r="G8" s="42" t="s">
        <v>30</v>
      </c>
      <c r="H8" s="42" t="s">
        <v>31</v>
      </c>
      <c r="I8" s="42" t="s">
        <v>30</v>
      </c>
      <c r="J8" s="43" t="s">
        <v>31</v>
      </c>
    </row>
    <row r="9" spans="1:10" ht="15.75" thickBot="1" x14ac:dyDescent="0.3">
      <c r="A9" s="4">
        <v>0</v>
      </c>
      <c r="B9" s="5">
        <v>1</v>
      </c>
      <c r="C9" s="5"/>
      <c r="D9" s="5">
        <v>2</v>
      </c>
      <c r="E9" s="5">
        <v>3</v>
      </c>
      <c r="F9" s="5">
        <v>4</v>
      </c>
      <c r="G9" s="5">
        <v>5</v>
      </c>
      <c r="H9" s="5">
        <v>6</v>
      </c>
      <c r="I9" s="5">
        <v>7</v>
      </c>
      <c r="J9" s="38">
        <v>8</v>
      </c>
    </row>
    <row r="10" spans="1:10" ht="45" customHeight="1" x14ac:dyDescent="0.25">
      <c r="A10" s="79" t="s">
        <v>48</v>
      </c>
      <c r="B10" s="77" t="s">
        <v>51</v>
      </c>
      <c r="C10" s="81" t="s">
        <v>58</v>
      </c>
      <c r="D10" s="82"/>
      <c r="E10" s="7" t="s">
        <v>17</v>
      </c>
      <c r="F10" s="7"/>
      <c r="G10" s="8">
        <v>7000</v>
      </c>
      <c r="H10" s="8">
        <v>70000</v>
      </c>
      <c r="I10" s="8">
        <f>G10*F10</f>
        <v>0</v>
      </c>
      <c r="J10" s="9">
        <f>H10*F10</f>
        <v>0</v>
      </c>
    </row>
    <row r="11" spans="1:10" ht="45" customHeight="1" x14ac:dyDescent="0.25">
      <c r="A11" s="80"/>
      <c r="B11" s="78"/>
      <c r="C11" s="83"/>
      <c r="D11" s="84"/>
      <c r="E11" s="29" t="s">
        <v>45</v>
      </c>
      <c r="F11" s="11"/>
      <c r="G11" s="8">
        <v>1050</v>
      </c>
      <c r="H11" s="12">
        <v>10500</v>
      </c>
      <c r="I11" s="8">
        <f>G11*F11</f>
        <v>0</v>
      </c>
      <c r="J11" s="9">
        <f>H11*F11</f>
        <v>0</v>
      </c>
    </row>
    <row r="12" spans="1:10" ht="45" customHeight="1" x14ac:dyDescent="0.25">
      <c r="A12" s="80"/>
      <c r="B12" s="78"/>
      <c r="C12" s="83"/>
      <c r="D12" s="84"/>
      <c r="E12" s="29" t="s">
        <v>40</v>
      </c>
      <c r="F12" s="11"/>
      <c r="G12" s="12">
        <v>448</v>
      </c>
      <c r="H12" s="12">
        <v>4480</v>
      </c>
      <c r="I12" s="8">
        <f>G12*F12</f>
        <v>0</v>
      </c>
      <c r="J12" s="9">
        <f>H12*F12</f>
        <v>0</v>
      </c>
    </row>
    <row r="13" spans="1:10" ht="45" customHeight="1" thickBot="1" x14ac:dyDescent="0.3">
      <c r="A13" s="109"/>
      <c r="B13" s="110"/>
      <c r="C13" s="85"/>
      <c r="D13" s="86"/>
      <c r="E13" s="10" t="s">
        <v>18</v>
      </c>
      <c r="F13" s="11"/>
      <c r="G13" s="12">
        <v>448</v>
      </c>
      <c r="H13" s="12">
        <v>4480</v>
      </c>
      <c r="I13" s="12">
        <f>G13*F13</f>
        <v>0</v>
      </c>
      <c r="J13" s="13">
        <f>H13*F13</f>
        <v>0</v>
      </c>
    </row>
    <row r="14" spans="1:10" ht="19.5" customHeight="1" x14ac:dyDescent="0.25">
      <c r="A14" s="71" t="s">
        <v>49</v>
      </c>
      <c r="B14" s="72"/>
      <c r="C14" s="72"/>
      <c r="D14" s="113"/>
      <c r="E14" s="26" t="s">
        <v>17</v>
      </c>
      <c r="F14" s="61"/>
      <c r="G14" s="14">
        <f t="shared" ref="G14:J17" si="0">G10</f>
        <v>7000</v>
      </c>
      <c r="H14" s="14">
        <f t="shared" si="0"/>
        <v>70000</v>
      </c>
      <c r="I14" s="14">
        <f t="shared" si="0"/>
        <v>0</v>
      </c>
      <c r="J14" s="15">
        <f t="shared" si="0"/>
        <v>0</v>
      </c>
    </row>
    <row r="15" spans="1:10" ht="29.25" customHeight="1" x14ac:dyDescent="0.25">
      <c r="A15" s="71"/>
      <c r="B15" s="72"/>
      <c r="C15" s="72"/>
      <c r="D15" s="113"/>
      <c r="E15" s="55" t="s">
        <v>45</v>
      </c>
      <c r="F15" s="63"/>
      <c r="G15" s="47">
        <f t="shared" si="0"/>
        <v>1050</v>
      </c>
      <c r="H15" s="47">
        <f t="shared" si="0"/>
        <v>10500</v>
      </c>
      <c r="I15" s="47">
        <f t="shared" si="0"/>
        <v>0</v>
      </c>
      <c r="J15" s="60">
        <f t="shared" si="0"/>
        <v>0</v>
      </c>
    </row>
    <row r="16" spans="1:10" ht="32.25" customHeight="1" x14ac:dyDescent="0.25">
      <c r="A16" s="71"/>
      <c r="B16" s="72"/>
      <c r="C16" s="72"/>
      <c r="D16" s="113"/>
      <c r="E16" s="55" t="s">
        <v>40</v>
      </c>
      <c r="F16" s="62"/>
      <c r="G16" s="47">
        <f t="shared" si="0"/>
        <v>448</v>
      </c>
      <c r="H16" s="47">
        <f t="shared" si="0"/>
        <v>4480</v>
      </c>
      <c r="I16" s="47">
        <f t="shared" si="0"/>
        <v>0</v>
      </c>
      <c r="J16" s="60">
        <f t="shared" si="0"/>
        <v>0</v>
      </c>
    </row>
    <row r="17" spans="1:10" ht="29.25" customHeight="1" x14ac:dyDescent="0.25">
      <c r="A17" s="73"/>
      <c r="B17" s="74"/>
      <c r="C17" s="74"/>
      <c r="D17" s="114"/>
      <c r="E17" s="53" t="s">
        <v>18</v>
      </c>
      <c r="F17" s="62"/>
      <c r="G17" s="48">
        <f t="shared" si="0"/>
        <v>448</v>
      </c>
      <c r="H17" s="48">
        <f t="shared" si="0"/>
        <v>4480</v>
      </c>
      <c r="I17" s="48">
        <f t="shared" si="0"/>
        <v>0</v>
      </c>
      <c r="J17" s="49">
        <f t="shared" si="0"/>
        <v>0</v>
      </c>
    </row>
    <row r="18" spans="1:10" ht="29.25" customHeight="1" thickBot="1" x14ac:dyDescent="0.3">
      <c r="A18" s="75"/>
      <c r="B18" s="76"/>
      <c r="C18" s="76"/>
      <c r="D18" s="115"/>
      <c r="E18" s="54" t="s">
        <v>19</v>
      </c>
      <c r="F18" s="28"/>
      <c r="G18" s="50"/>
      <c r="H18" s="50"/>
      <c r="I18" s="50">
        <f t="shared" ref="I18:J18" si="1">SUM(I14:I17)</f>
        <v>0</v>
      </c>
      <c r="J18" s="51">
        <f t="shared" si="1"/>
        <v>0</v>
      </c>
    </row>
    <row r="19" spans="1:10" ht="29.25" customHeight="1" x14ac:dyDescent="0.25">
      <c r="A19" s="20"/>
      <c r="B19" s="20"/>
      <c r="C19" s="20"/>
      <c r="D19" s="20"/>
      <c r="E19" s="21"/>
      <c r="F19" s="20"/>
      <c r="G19" s="22"/>
      <c r="H19" s="22"/>
      <c r="I19" s="22"/>
      <c r="J19" s="22"/>
    </row>
    <row r="20" spans="1:10" ht="15.75" x14ac:dyDescent="0.25">
      <c r="A20" s="23"/>
      <c r="C20" s="24"/>
      <c r="F20" s="24"/>
      <c r="H20" s="35"/>
      <c r="I20" s="24"/>
    </row>
    <row r="21" spans="1:10" ht="15.75" x14ac:dyDescent="0.25">
      <c r="A21" s="23"/>
      <c r="C21" s="24"/>
      <c r="F21" s="24"/>
      <c r="H21" s="35"/>
      <c r="I21" s="24"/>
      <c r="J21" s="24"/>
    </row>
    <row r="22" spans="1:10" ht="15.75" x14ac:dyDescent="0.25">
      <c r="H22" s="24"/>
      <c r="I22" s="24"/>
      <c r="J22" s="24"/>
    </row>
    <row r="23" spans="1:10" ht="15.75" x14ac:dyDescent="0.25">
      <c r="H23" s="35"/>
      <c r="I23" s="24"/>
    </row>
    <row r="24" spans="1:10" ht="15.75" x14ac:dyDescent="0.25">
      <c r="B24" s="24"/>
      <c r="F24" s="24"/>
      <c r="H24" s="35"/>
      <c r="I24" s="24"/>
      <c r="J24" s="24"/>
    </row>
    <row r="25" spans="1:10" ht="15.75" x14ac:dyDescent="0.25">
      <c r="B25" s="24"/>
      <c r="C25" s="40"/>
      <c r="D25" s="41"/>
      <c r="E25" s="41"/>
      <c r="F25" s="24"/>
      <c r="J25" s="24"/>
    </row>
    <row r="26" spans="1:10" x14ac:dyDescent="0.25">
      <c r="I26" s="68"/>
      <c r="J26" s="68"/>
    </row>
    <row r="29" spans="1:10" x14ac:dyDescent="0.25">
      <c r="J29" s="68"/>
    </row>
  </sheetData>
  <mergeCells count="11">
    <mergeCell ref="A14:D18"/>
    <mergeCell ref="A6:A8"/>
    <mergeCell ref="B6:B8"/>
    <mergeCell ref="C6:D8"/>
    <mergeCell ref="E6:E8"/>
    <mergeCell ref="I6:J7"/>
    <mergeCell ref="A10:A13"/>
    <mergeCell ref="B10:B13"/>
    <mergeCell ref="F6:F8"/>
    <mergeCell ref="G6:H7"/>
    <mergeCell ref="C10:D13"/>
  </mergeCells>
  <printOptions horizontalCentered="1"/>
  <pageMargins left="0.25" right="0.25" top="0.25" bottom="0.2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7</vt:i4>
      </vt:variant>
      <vt:variant>
        <vt:lpstr>Zone denumite</vt:lpstr>
      </vt:variant>
      <vt:variant>
        <vt:i4>7</vt:i4>
      </vt:variant>
    </vt:vector>
  </HeadingPairs>
  <TitlesOfParts>
    <vt:vector size="14" baseType="lpstr">
      <vt:lpstr>Tratamente - SDN SL</vt:lpstr>
      <vt:lpstr>cel mai mic subsecv</vt:lpstr>
      <vt:lpstr>cel mai mare subsecv</vt:lpstr>
      <vt:lpstr>An 1</vt:lpstr>
      <vt:lpstr>An 2</vt:lpstr>
      <vt:lpstr>An 3</vt:lpstr>
      <vt:lpstr>An 4</vt:lpstr>
      <vt:lpstr>'An 1'!Zona_de_imprimat</vt:lpstr>
      <vt:lpstr>'An 2'!Zona_de_imprimat</vt:lpstr>
      <vt:lpstr>'An 3'!Zona_de_imprimat</vt:lpstr>
      <vt:lpstr>'An 4'!Zona_de_imprimat</vt:lpstr>
      <vt:lpstr>'cel mai mare subsecv'!Zona_de_imprimat</vt:lpstr>
      <vt:lpstr>'cel mai mic subsecv'!Zona_de_imprimat</vt:lpstr>
      <vt:lpstr>'Tratamente - SDN SL'!Zona_de_imprimat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INTRETINERE-PAULM</dc:creator>
  <cp:lastModifiedBy>Cojocaru Alina</cp:lastModifiedBy>
  <cp:lastPrinted>2022-02-15T12:54:01Z</cp:lastPrinted>
  <dcterms:created xsi:type="dcterms:W3CDTF">2018-01-18T00:36:10Z</dcterms:created>
  <dcterms:modified xsi:type="dcterms:W3CDTF">2022-02-15T12:56:04Z</dcterms:modified>
</cp:coreProperties>
</file>