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Tratamente 2022-2025\SEAP TRATAMENTE\SEAP-TRATAMENTE-CT-2022\"/>
    </mc:Choice>
  </mc:AlternateContent>
  <xr:revisionPtr revIDLastSave="0" documentId="8_{2242BEF0-ED80-4268-BFC7-A67B141C9DEF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Tratamente - SDN CT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'Tratamente - SDN CT'!$A$1:$S$26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M17" i="13"/>
  <c r="I17" i="13"/>
  <c r="I15" i="13"/>
  <c r="H15" i="13"/>
  <c r="M14" i="13"/>
  <c r="I14" i="13"/>
  <c r="M13" i="13"/>
  <c r="K13" i="13"/>
  <c r="K17" i="13" s="1"/>
  <c r="I16" i="13"/>
  <c r="K11" i="13"/>
  <c r="K15" i="13" s="1"/>
  <c r="J11" i="13"/>
  <c r="J15" i="13" s="1"/>
  <c r="L10" i="13"/>
  <c r="M10" i="13" s="1"/>
  <c r="M20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P15" i="1"/>
  <c r="Q15" i="1"/>
  <c r="S15" i="1"/>
  <c r="R11" i="1"/>
  <c r="R15" i="1" s="1"/>
  <c r="P11" i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H17" i="14"/>
  <c r="J13" i="14"/>
  <c r="J17" i="14" s="1"/>
  <c r="I16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K18" i="10" s="1"/>
  <c r="M20" i="10"/>
  <c r="I17" i="10"/>
  <c r="H16" i="4"/>
  <c r="H11" i="1"/>
  <c r="J11" i="1" s="1"/>
  <c r="P14" i="1"/>
  <c r="M16" i="1"/>
  <c r="I16" i="1" s="1"/>
  <c r="K16" i="1" s="1"/>
  <c r="P12" i="1"/>
  <c r="P16" i="1" s="1"/>
  <c r="K20" i="4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K18" i="12" l="1"/>
  <c r="H16" i="14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H16" i="10"/>
  <c r="J18" i="10" l="1"/>
  <c r="H16" i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  <c r="H17" i="11" l="1"/>
  <c r="I13" i="11"/>
  <c r="I17" i="11" s="1"/>
  <c r="H15" i="11"/>
  <c r="H16" i="11"/>
  <c r="I12" i="11"/>
  <c r="I16" i="11" s="1"/>
  <c r="I11" i="11"/>
  <c r="I15" i="11" s="1"/>
  <c r="I10" i="11"/>
  <c r="I14" i="11" s="1"/>
  <c r="H14" i="11"/>
  <c r="I18" i="11" l="1"/>
</calcChain>
</file>

<file path=xl/sharedStrings.xml><?xml version="1.0" encoding="utf-8"?>
<sst xmlns="http://schemas.openxmlformats.org/spreadsheetml/2006/main" count="291" uniqueCount="75">
  <si>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</si>
  <si>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</si>
  <si>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</si>
  <si>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</si>
  <si>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</si>
  <si>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</si>
  <si>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</si>
  <si>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</si>
  <si>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</si>
  <si>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</si>
  <si>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</si>
  <si>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</si>
  <si>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</si>
  <si>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</si>
  <si>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</si>
  <si>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</si>
  <si>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</si>
  <si>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</si>
  <si>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marcaje rutiere in strat subtire</t>
  </si>
  <si>
    <t>total lucrare</t>
  </si>
  <si>
    <t>Ing. Tudor Gabriela</t>
  </si>
  <si>
    <t>Ing. Radulescu Iulian</t>
  </si>
  <si>
    <t>Ing. Mocanu Paul</t>
  </si>
  <si>
    <t>ANEXA 1</t>
  </si>
  <si>
    <t>Anexa 1.1</t>
  </si>
  <si>
    <t>Cel mai mic contract Subsecvent</t>
  </si>
  <si>
    <t>Cantitate (mp)</t>
  </si>
  <si>
    <t>Valoare (lei fara TVA)</t>
  </si>
  <si>
    <t>Anexa 1.2</t>
  </si>
  <si>
    <t>Cel mai mare contract Subsecvent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</si>
  <si>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</si>
  <si>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</si>
  <si>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</si>
  <si>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</si>
  <si>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</si>
  <si>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</si>
  <si>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</si>
  <si>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</si>
  <si>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Anexa 2.2</t>
  </si>
  <si>
    <t>Cantitati anul 2</t>
  </si>
  <si>
    <t>Valori anul 2</t>
  </si>
  <si>
    <t>Director Regional,</t>
  </si>
  <si>
    <t>Ec. Ichim Marian</t>
  </si>
  <si>
    <t>Director Intretinere DN si Autostrazi,</t>
  </si>
  <si>
    <t>Director Adjunct Intretinere DN si Autostrazi,</t>
  </si>
  <si>
    <t>Sef Serviciu Intretinere Drumuri si Autostrazi,</t>
  </si>
  <si>
    <t>Serviciu Intretinere Drumuri si Autostrazi</t>
  </si>
  <si>
    <t>Ing. Cojocaru Alina</t>
  </si>
  <si>
    <t>Anul 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</si>
  <si>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</si>
  <si>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</si>
  <si>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</si>
  <si>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</si>
  <si>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</si>
  <si>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</si>
  <si>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</si>
  <si>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</si>
  <si>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Constanta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</si>
  <si>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 </t>
  </si>
  <si>
    <t>DRDP Constanta /
 SDN Constanta</t>
  </si>
  <si>
    <t>Total  SDN Constanta</t>
  </si>
  <si>
    <t>DN2A
DN22A
DN3
DN3C
DN22
DN22C
DN38
DN39
DN39B
DN39C
DN39D
DN39E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</si>
  <si>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</si>
  <si>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</si>
  <si>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</si>
  <si>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</si>
  <si>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</t>
  </si>
  <si>
    <t>LISTA DE CANTITATI  - ACORD CADRU TRATAMENTE BITUMINOASE EXECUTATE LA RECE - minim si maxim  - 4 ani</t>
  </si>
  <si>
    <t>CANTITATI  CEL MAI MIC CONTRACT SUBSECVENT - TRATAMENTE BITUMINOASE EXECUTATE LA RECE</t>
  </si>
  <si>
    <t>CANTITATI  CEL MAI MARE CONTRACT SUBSECVENT - TRATAMENTE BITUMINOASE EXECUTATE LA RECE</t>
  </si>
  <si>
    <t>LISTA DE CANTITATI  - ACORD CADRU TRATAMENTE BITUMINOASE EXECUTATE LA RECE  - minim si maxim  - anul 1</t>
  </si>
  <si>
    <t>LISTA DE CANTITATI  - ACORD CADRU TRATAMENTE BITUMINOASE EXECUTATE LA RECE  - minim si maxim  - anul 2</t>
  </si>
  <si>
    <t>LISTA DE CANTITATI  - ACORD CADRU TRATAMENTE BITUMINOASE EXECUTATE LA RECE  - minim si maxim  - anul 3</t>
  </si>
  <si>
    <t>LISTA DE CANTITATI  - ACORD CADRU TRATAMENTE BITUMINOASE EXECUTATE LA RECE - minim si maxim  - anul 4</t>
  </si>
  <si>
    <t>Tratamente bituminoase executate la rece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</si>
</sst>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opLeftCell="A8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x14ac:dyDescent="0.25">
      <c r="A2" s="1" t="s">
        <v>57</v>
      </c>
      <c r="E2" s="1" t="s">
        <v>1</v>
      </c>
    </row>
    <row r="3" spans="1:19" ht="15.75" x14ac:dyDescent="0.25">
      <c r="A3" s="1"/>
      <c r="C3" s="34" t="s">
        <v>67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23</v>
      </c>
    </row>
    <row r="6" spans="1:19" ht="24.75" customHeight="1" x14ac:dyDescent="0.25">
      <c r="B6" s="74" t="s">
        <v>2</v>
      </c>
      <c r="C6" s="88" t="s">
        <v>3</v>
      </c>
      <c r="D6" s="96" t="s">
        <v>56</v>
      </c>
      <c r="E6" s="97"/>
      <c r="F6" s="88" t="s">
        <v>5</v>
      </c>
      <c r="G6" s="100" t="s">
        <v>6</v>
      </c>
      <c r="H6" s="88" t="s">
        <v>53</v>
      </c>
      <c r="I6" s="88"/>
      <c r="J6" s="88" t="s">
        <v>54</v>
      </c>
      <c r="K6" s="88"/>
      <c r="L6" s="75" t="s">
        <v>7</v>
      </c>
      <c r="M6" s="75"/>
      <c r="N6" s="75"/>
      <c r="O6" s="75"/>
      <c r="P6" s="75"/>
      <c r="Q6" s="75"/>
      <c r="R6" s="75"/>
      <c r="S6" s="89"/>
    </row>
    <row r="7" spans="1:19" x14ac:dyDescent="0.25">
      <c r="B7" s="78"/>
      <c r="C7" s="94"/>
      <c r="D7" s="98"/>
      <c r="E7" s="99"/>
      <c r="F7" s="94"/>
      <c r="G7" s="101"/>
      <c r="H7" s="79" t="s">
        <v>8</v>
      </c>
      <c r="I7" s="79" t="s">
        <v>9</v>
      </c>
      <c r="J7" s="79" t="s">
        <v>8</v>
      </c>
      <c r="K7" s="79" t="s">
        <v>9</v>
      </c>
      <c r="L7" s="79" t="s">
        <v>10</v>
      </c>
      <c r="M7" s="79"/>
      <c r="N7" s="79" t="s">
        <v>11</v>
      </c>
      <c r="O7" s="79"/>
      <c r="P7" s="79" t="s">
        <v>12</v>
      </c>
      <c r="Q7" s="79"/>
      <c r="R7" s="91" t="s">
        <v>48</v>
      </c>
      <c r="S7" s="92"/>
    </row>
    <row r="8" spans="1:19" ht="15.75" thickBot="1" x14ac:dyDescent="0.3">
      <c r="B8" s="93"/>
      <c r="C8" s="95"/>
      <c r="D8" s="98"/>
      <c r="E8" s="99"/>
      <c r="F8" s="95"/>
      <c r="G8" s="101"/>
      <c r="H8" s="90"/>
      <c r="I8" s="90"/>
      <c r="J8" s="90"/>
      <c r="K8" s="90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45" customHeight="1" x14ac:dyDescent="0.25">
      <c r="B10" s="85" t="s">
        <v>59</v>
      </c>
      <c r="C10" s="82" t="s">
        <v>74</v>
      </c>
      <c r="D10" s="82" t="s">
        <v>61</v>
      </c>
      <c r="E10" s="82" t="s">
        <v>58</v>
      </c>
      <c r="F10" s="67" t="s">
        <v>17</v>
      </c>
      <c r="G10" s="67"/>
      <c r="H10" s="68">
        <f t="shared" ref="H10:I17" si="0">L10+N10+R10+P10</f>
        <v>28000</v>
      </c>
      <c r="I10" s="68">
        <f t="shared" si="0"/>
        <v>280000</v>
      </c>
      <c r="J10" s="68">
        <f t="shared" ref="J10:J17" si="1">G10*H10</f>
        <v>0</v>
      </c>
      <c r="K10" s="68">
        <f t="shared" ref="K10:K17" si="2">G10*I10</f>
        <v>0</v>
      </c>
      <c r="L10" s="68">
        <f>M10*10%</f>
        <v>7000</v>
      </c>
      <c r="M10" s="68">
        <v>70000</v>
      </c>
      <c r="N10" s="68">
        <f>O10*10%</f>
        <v>7000</v>
      </c>
      <c r="O10" s="68">
        <v>70000</v>
      </c>
      <c r="P10" s="68">
        <f>Q10*10%</f>
        <v>7000</v>
      </c>
      <c r="Q10" s="68">
        <v>70000</v>
      </c>
      <c r="R10" s="68">
        <f>S10*10%</f>
        <v>7000</v>
      </c>
      <c r="S10" s="69">
        <v>70000</v>
      </c>
    </row>
    <row r="11" spans="1:19" ht="45" customHeight="1" x14ac:dyDescent="0.25">
      <c r="B11" s="86"/>
      <c r="C11" s="83"/>
      <c r="D11" s="83"/>
      <c r="E11" s="83"/>
      <c r="F11" s="65" t="s">
        <v>55</v>
      </c>
      <c r="G11" s="11"/>
      <c r="H11" s="8">
        <f t="shared" si="0"/>
        <v>4200</v>
      </c>
      <c r="I11" s="8">
        <f t="shared" si="0"/>
        <v>42000</v>
      </c>
      <c r="J11" s="8">
        <f t="shared" si="1"/>
        <v>0</v>
      </c>
      <c r="K11" s="8">
        <f t="shared" si="2"/>
        <v>0</v>
      </c>
      <c r="L11" s="8">
        <f>M11*10%</f>
        <v>1050</v>
      </c>
      <c r="M11" s="12">
        <v>10500</v>
      </c>
      <c r="N11" s="8">
        <f>O11*10%</f>
        <v>1050</v>
      </c>
      <c r="O11" s="12">
        <v>10500</v>
      </c>
      <c r="P11" s="8">
        <f>Q11*10%</f>
        <v>1050</v>
      </c>
      <c r="Q11" s="12">
        <v>10500</v>
      </c>
      <c r="R11" s="8">
        <f>S11*10%</f>
        <v>1050</v>
      </c>
      <c r="S11" s="13">
        <v>10500</v>
      </c>
    </row>
    <row r="12" spans="1:19" ht="45" customHeight="1" x14ac:dyDescent="0.25">
      <c r="B12" s="86"/>
      <c r="C12" s="83"/>
      <c r="D12" s="83"/>
      <c r="E12" s="83"/>
      <c r="F12" s="65" t="s">
        <v>50</v>
      </c>
      <c r="G12" s="11"/>
      <c r="H12" s="8">
        <f t="shared" si="0"/>
        <v>1792</v>
      </c>
      <c r="I12" s="8">
        <f t="shared" si="0"/>
        <v>17920</v>
      </c>
      <c r="J12" s="8">
        <f t="shared" si="1"/>
        <v>0</v>
      </c>
      <c r="K12" s="8">
        <f t="shared" si="2"/>
        <v>0</v>
      </c>
      <c r="L12" s="12">
        <f t="shared" ref="L12:R12" si="3">L10*0.064</f>
        <v>448</v>
      </c>
      <c r="M12" s="12">
        <f t="shared" si="3"/>
        <v>4480</v>
      </c>
      <c r="N12" s="12">
        <f t="shared" si="3"/>
        <v>448</v>
      </c>
      <c r="O12" s="12">
        <f t="shared" ref="O12" si="4">O10*0.064</f>
        <v>4480</v>
      </c>
      <c r="P12" s="12">
        <f t="shared" si="3"/>
        <v>448</v>
      </c>
      <c r="Q12" s="12">
        <f t="shared" ref="Q12" si="5">Q10*0.064</f>
        <v>4480</v>
      </c>
      <c r="R12" s="12">
        <f t="shared" si="3"/>
        <v>448</v>
      </c>
      <c r="S12" s="13">
        <f t="shared" ref="S12" si="6">S10*0.064</f>
        <v>4480</v>
      </c>
    </row>
    <row r="13" spans="1:19" ht="45" customHeight="1" thickBot="1" x14ac:dyDescent="0.3">
      <c r="B13" s="87"/>
      <c r="C13" s="84"/>
      <c r="D13" s="84"/>
      <c r="E13" s="84"/>
      <c r="F13" s="70" t="s">
        <v>18</v>
      </c>
      <c r="G13" s="71"/>
      <c r="H13" s="72">
        <f t="shared" si="0"/>
        <v>1792</v>
      </c>
      <c r="I13" s="72">
        <f t="shared" si="0"/>
        <v>17920</v>
      </c>
      <c r="J13" s="72">
        <f t="shared" si="1"/>
        <v>0</v>
      </c>
      <c r="K13" s="72">
        <f t="shared" si="2"/>
        <v>0</v>
      </c>
      <c r="L13" s="72">
        <f t="shared" ref="L13:R13" si="7">L10*0.064</f>
        <v>448</v>
      </c>
      <c r="M13" s="72">
        <f t="shared" si="7"/>
        <v>4480</v>
      </c>
      <c r="N13" s="72">
        <f t="shared" si="7"/>
        <v>448</v>
      </c>
      <c r="O13" s="72">
        <f t="shared" ref="O13" si="8">O10*0.064</f>
        <v>4480</v>
      </c>
      <c r="P13" s="72">
        <f t="shared" si="7"/>
        <v>448</v>
      </c>
      <c r="Q13" s="72">
        <f t="shared" ref="Q13" si="9">Q10*0.064</f>
        <v>4480</v>
      </c>
      <c r="R13" s="72">
        <f t="shared" si="7"/>
        <v>448</v>
      </c>
      <c r="S13" s="73">
        <f t="shared" ref="S13" si="10">S10*0.064</f>
        <v>4480</v>
      </c>
    </row>
    <row r="14" spans="1:19" ht="19.5" customHeight="1" x14ac:dyDescent="0.25">
      <c r="B14" s="74" t="s">
        <v>60</v>
      </c>
      <c r="C14" s="75"/>
      <c r="D14" s="75"/>
      <c r="E14" s="75"/>
      <c r="F14" s="27" t="s">
        <v>17</v>
      </c>
      <c r="G14" s="27"/>
      <c r="H14" s="47">
        <f t="shared" si="0"/>
        <v>28000</v>
      </c>
      <c r="I14" s="47">
        <f t="shared" si="0"/>
        <v>280000</v>
      </c>
      <c r="J14" s="47">
        <f t="shared" si="1"/>
        <v>0</v>
      </c>
      <c r="K14" s="47">
        <f t="shared" si="2"/>
        <v>0</v>
      </c>
      <c r="L14" s="47">
        <f t="shared" ref="L14:S15" si="11">L10</f>
        <v>7000</v>
      </c>
      <c r="M14" s="47">
        <f t="shared" si="11"/>
        <v>70000</v>
      </c>
      <c r="N14" s="47">
        <f t="shared" si="11"/>
        <v>7000</v>
      </c>
      <c r="O14" s="47">
        <f t="shared" si="11"/>
        <v>70000</v>
      </c>
      <c r="P14" s="47">
        <f t="shared" si="11"/>
        <v>7000</v>
      </c>
      <c r="Q14" s="47">
        <f t="shared" si="11"/>
        <v>70000</v>
      </c>
      <c r="R14" s="47">
        <f t="shared" si="11"/>
        <v>7000</v>
      </c>
      <c r="S14" s="48">
        <f t="shared" si="11"/>
        <v>70000</v>
      </c>
    </row>
    <row r="15" spans="1:19" ht="33.75" customHeight="1" x14ac:dyDescent="0.25">
      <c r="B15" s="76"/>
      <c r="C15" s="77"/>
      <c r="D15" s="77"/>
      <c r="E15" s="77"/>
      <c r="F15" s="33" t="s">
        <v>55</v>
      </c>
      <c r="G15" s="31"/>
      <c r="H15" s="49">
        <f t="shared" si="0"/>
        <v>4200</v>
      </c>
      <c r="I15" s="49">
        <f t="shared" si="0"/>
        <v>42000</v>
      </c>
      <c r="J15" s="49">
        <f t="shared" si="1"/>
        <v>0</v>
      </c>
      <c r="K15" s="49">
        <f t="shared" si="2"/>
        <v>0</v>
      </c>
      <c r="L15" s="49">
        <f t="shared" si="11"/>
        <v>1050</v>
      </c>
      <c r="M15" s="49">
        <f t="shared" si="11"/>
        <v>10500</v>
      </c>
      <c r="N15" s="49">
        <f t="shared" si="11"/>
        <v>1050</v>
      </c>
      <c r="O15" s="49">
        <f t="shared" si="11"/>
        <v>10500</v>
      </c>
      <c r="P15" s="49">
        <f t="shared" si="11"/>
        <v>1050</v>
      </c>
      <c r="Q15" s="49">
        <f t="shared" si="11"/>
        <v>10500</v>
      </c>
      <c r="R15" s="49">
        <f t="shared" si="11"/>
        <v>1050</v>
      </c>
      <c r="S15" s="62">
        <f t="shared" si="11"/>
        <v>10500</v>
      </c>
    </row>
    <row r="16" spans="1:19" ht="30" customHeight="1" x14ac:dyDescent="0.25">
      <c r="B16" s="78"/>
      <c r="C16" s="79"/>
      <c r="D16" s="79"/>
      <c r="E16" s="79"/>
      <c r="F16" s="32" t="s">
        <v>50</v>
      </c>
      <c r="G16" s="28"/>
      <c r="H16" s="50">
        <f t="shared" si="0"/>
        <v>1792</v>
      </c>
      <c r="I16" s="50">
        <f t="shared" si="0"/>
        <v>17920</v>
      </c>
      <c r="J16" s="50">
        <f t="shared" si="1"/>
        <v>0</v>
      </c>
      <c r="K16" s="50">
        <f t="shared" si="2"/>
        <v>0</v>
      </c>
      <c r="L16" s="50">
        <f>L12</f>
        <v>448</v>
      </c>
      <c r="M16" s="50">
        <f t="shared" ref="M16:S16" si="12">M12</f>
        <v>4480</v>
      </c>
      <c r="N16" s="50">
        <f t="shared" si="12"/>
        <v>448</v>
      </c>
      <c r="O16" s="50">
        <f t="shared" si="12"/>
        <v>4480</v>
      </c>
      <c r="P16" s="50">
        <f t="shared" si="12"/>
        <v>448</v>
      </c>
      <c r="Q16" s="50">
        <f t="shared" si="12"/>
        <v>4480</v>
      </c>
      <c r="R16" s="50">
        <f t="shared" si="12"/>
        <v>448</v>
      </c>
      <c r="S16" s="51">
        <f t="shared" si="12"/>
        <v>4480</v>
      </c>
    </row>
    <row r="17" spans="2:19" ht="29.25" customHeight="1" x14ac:dyDescent="0.25">
      <c r="B17" s="78"/>
      <c r="C17" s="79"/>
      <c r="D17" s="79"/>
      <c r="E17" s="79"/>
      <c r="F17" s="16" t="s">
        <v>18</v>
      </c>
      <c r="G17" s="28"/>
      <c r="H17" s="50">
        <f t="shared" si="0"/>
        <v>1792</v>
      </c>
      <c r="I17" s="50">
        <f t="shared" si="0"/>
        <v>17920</v>
      </c>
      <c r="J17" s="50">
        <f t="shared" si="1"/>
        <v>0</v>
      </c>
      <c r="K17" s="50">
        <f t="shared" si="2"/>
        <v>0</v>
      </c>
      <c r="L17" s="50">
        <f>L13</f>
        <v>448</v>
      </c>
      <c r="M17" s="50">
        <f>M13</f>
        <v>4480</v>
      </c>
      <c r="N17" s="50">
        <f t="shared" ref="N17:S17" si="13">N13</f>
        <v>448</v>
      </c>
      <c r="O17" s="50">
        <f t="shared" si="13"/>
        <v>4480</v>
      </c>
      <c r="P17" s="50">
        <f t="shared" si="13"/>
        <v>448</v>
      </c>
      <c r="Q17" s="50">
        <f t="shared" si="13"/>
        <v>4480</v>
      </c>
      <c r="R17" s="50">
        <f t="shared" si="13"/>
        <v>448</v>
      </c>
      <c r="S17" s="51">
        <f t="shared" si="13"/>
        <v>4480</v>
      </c>
    </row>
    <row r="18" spans="2:19" ht="29.25" customHeight="1" thickBot="1" x14ac:dyDescent="0.3">
      <c r="B18" s="80"/>
      <c r="C18" s="81"/>
      <c r="D18" s="81"/>
      <c r="E18" s="81"/>
      <c r="F18" s="18" t="s">
        <v>19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 t="s">
        <v>41</v>
      </c>
      <c r="F21" s="24" t="s">
        <v>43</v>
      </c>
      <c r="J21" s="24" t="s">
        <v>44</v>
      </c>
      <c r="M21" s="25"/>
      <c r="N21" s="25"/>
      <c r="O21" s="24" t="s">
        <v>45</v>
      </c>
      <c r="P21" s="24"/>
      <c r="Q21" s="24"/>
    </row>
    <row r="22" spans="2:19" ht="15.75" x14ac:dyDescent="0.25">
      <c r="C22" s="23" t="s">
        <v>42</v>
      </c>
      <c r="F22" s="24" t="s">
        <v>20</v>
      </c>
      <c r="J22" s="24" t="s">
        <v>21</v>
      </c>
      <c r="M22" s="25"/>
      <c r="N22" s="25"/>
      <c r="O22" s="24" t="s">
        <v>22</v>
      </c>
      <c r="P22" s="24"/>
      <c r="Q22" s="24"/>
    </row>
    <row r="25" spans="2:19" ht="15.75" x14ac:dyDescent="0.25">
      <c r="O25" s="24" t="s">
        <v>46</v>
      </c>
      <c r="P25" s="24"/>
      <c r="Q25" s="24"/>
    </row>
    <row r="26" spans="2:19" ht="15.75" x14ac:dyDescent="0.25">
      <c r="O26" s="24" t="s">
        <v>47</v>
      </c>
      <c r="P26" s="24"/>
      <c r="Q26" s="24"/>
    </row>
  </sheetData>
  <mergeCells count="21">
    <mergeCell ref="B6:B8"/>
    <mergeCell ref="C6:C8"/>
    <mergeCell ref="D6:E8"/>
    <mergeCell ref="F6:F8"/>
    <mergeCell ref="G6:G8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14:E18"/>
    <mergeCell ref="C10:C13"/>
    <mergeCell ref="D10:D13"/>
    <mergeCell ref="E10:E13"/>
    <mergeCell ref="B10:B13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25"/>
  <sheetViews>
    <sheetView topLeftCell="A8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x14ac:dyDescent="0.25">
      <c r="A2" s="1" t="s">
        <v>57</v>
      </c>
      <c r="E2" s="1" t="s">
        <v>1</v>
      </c>
    </row>
    <row r="3" spans="1:9" ht="15.75" x14ac:dyDescent="0.25">
      <c r="A3" s="1"/>
      <c r="C3" s="40" t="s">
        <v>68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24</v>
      </c>
    </row>
    <row r="6" spans="1:9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25</v>
      </c>
      <c r="I6" s="104"/>
    </row>
    <row r="7" spans="1:9" x14ac:dyDescent="0.25">
      <c r="B7" s="78"/>
      <c r="C7" s="94"/>
      <c r="D7" s="98"/>
      <c r="E7" s="99"/>
      <c r="F7" s="94"/>
      <c r="G7" s="101"/>
      <c r="H7" s="105"/>
      <c r="I7" s="106"/>
    </row>
    <row r="8" spans="1:9" ht="43.5" thickBot="1" x14ac:dyDescent="0.3">
      <c r="B8" s="93"/>
      <c r="C8" s="95"/>
      <c r="D8" s="98"/>
      <c r="E8" s="99"/>
      <c r="F8" s="95"/>
      <c r="G8" s="101"/>
      <c r="H8" s="37" t="s">
        <v>26</v>
      </c>
      <c r="I8" s="38" t="s">
        <v>27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45" customHeight="1" x14ac:dyDescent="0.25">
      <c r="B10" s="85" t="s">
        <v>59</v>
      </c>
      <c r="C10" s="102" t="s">
        <v>74</v>
      </c>
      <c r="D10" s="102" t="s">
        <v>61</v>
      </c>
      <c r="E10" s="102" t="s">
        <v>62</v>
      </c>
      <c r="F10" s="7" t="s">
        <v>17</v>
      </c>
      <c r="G10" s="7"/>
      <c r="H10" s="8">
        <v>7000</v>
      </c>
      <c r="I10" s="9">
        <f>H10*G10</f>
        <v>0</v>
      </c>
    </row>
    <row r="11" spans="1:9" ht="45" customHeight="1" x14ac:dyDescent="0.25">
      <c r="B11" s="86"/>
      <c r="C11" s="83"/>
      <c r="D11" s="83"/>
      <c r="E11" s="83"/>
      <c r="F11" s="30" t="s">
        <v>55</v>
      </c>
      <c r="G11" s="11"/>
      <c r="H11" s="8">
        <v>1050</v>
      </c>
      <c r="I11" s="9">
        <f>H11*G11</f>
        <v>0</v>
      </c>
    </row>
    <row r="12" spans="1:9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</v>
      </c>
      <c r="I12" s="9">
        <f>H12*G12</f>
        <v>0</v>
      </c>
    </row>
    <row r="13" spans="1:9" ht="45" customHeight="1" thickBot="1" x14ac:dyDescent="0.3">
      <c r="B13" s="86"/>
      <c r="C13" s="83"/>
      <c r="D13" s="83"/>
      <c r="E13" s="83"/>
      <c r="F13" s="10" t="s">
        <v>18</v>
      </c>
      <c r="G13" s="11"/>
      <c r="H13" s="12">
        <v>448</v>
      </c>
      <c r="I13" s="13">
        <f>H13*G13</f>
        <v>0</v>
      </c>
    </row>
    <row r="14" spans="1:9" ht="19.5" customHeight="1" x14ac:dyDescent="0.25">
      <c r="B14" s="74" t="s">
        <v>60</v>
      </c>
      <c r="C14" s="75"/>
      <c r="D14" s="75"/>
      <c r="E14" s="75"/>
      <c r="F14" s="58" t="s">
        <v>17</v>
      </c>
      <c r="G14" s="63"/>
      <c r="H14" s="14">
        <f t="shared" ref="H14:I17" si="0">H10</f>
        <v>7000</v>
      </c>
      <c r="I14" s="15">
        <f t="shared" si="0"/>
        <v>0</v>
      </c>
    </row>
    <row r="15" spans="1:9" ht="30" customHeight="1" x14ac:dyDescent="0.25">
      <c r="B15" s="76"/>
      <c r="C15" s="77"/>
      <c r="D15" s="77"/>
      <c r="E15" s="77"/>
      <c r="F15" s="33" t="s">
        <v>55</v>
      </c>
      <c r="G15" s="66"/>
      <c r="H15" s="46">
        <f t="shared" si="0"/>
        <v>1050</v>
      </c>
      <c r="I15" s="54">
        <f t="shared" si="0"/>
        <v>0</v>
      </c>
    </row>
    <row r="16" spans="1:9" ht="29.25" customHeight="1" x14ac:dyDescent="0.25">
      <c r="B16" s="76"/>
      <c r="C16" s="77"/>
      <c r="D16" s="77"/>
      <c r="E16" s="77"/>
      <c r="F16" s="59" t="s">
        <v>50</v>
      </c>
      <c r="G16" s="64"/>
      <c r="H16" s="46">
        <f t="shared" si="0"/>
        <v>448</v>
      </c>
      <c r="I16" s="17">
        <f t="shared" si="0"/>
        <v>0</v>
      </c>
    </row>
    <row r="17" spans="1:9" ht="29.25" customHeight="1" x14ac:dyDescent="0.25">
      <c r="B17" s="78"/>
      <c r="C17" s="79"/>
      <c r="D17" s="79"/>
      <c r="E17" s="79"/>
      <c r="F17" s="60" t="s">
        <v>18</v>
      </c>
      <c r="G17" s="64"/>
      <c r="H17" s="50">
        <f t="shared" si="0"/>
        <v>448</v>
      </c>
      <c r="I17" s="51">
        <f t="shared" si="0"/>
        <v>0</v>
      </c>
    </row>
    <row r="18" spans="1:9" ht="29.25" customHeight="1" thickBot="1" x14ac:dyDescent="0.3">
      <c r="B18" s="80"/>
      <c r="C18" s="81"/>
      <c r="D18" s="81"/>
      <c r="E18" s="81"/>
      <c r="F18" s="61" t="s">
        <v>19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 t="s">
        <v>41</v>
      </c>
      <c r="D20" s="24" t="s">
        <v>43</v>
      </c>
      <c r="G20" s="24" t="s">
        <v>44</v>
      </c>
    </row>
    <row r="21" spans="1:9" ht="15.75" x14ac:dyDescent="0.25">
      <c r="A21" s="41"/>
      <c r="B21" s="23" t="s">
        <v>42</v>
      </c>
      <c r="D21" s="24" t="s">
        <v>20</v>
      </c>
      <c r="G21" s="24" t="s">
        <v>21</v>
      </c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 t="s">
        <v>45</v>
      </c>
      <c r="G24" s="24" t="s">
        <v>46</v>
      </c>
    </row>
    <row r="25" spans="1:9" ht="15.75" x14ac:dyDescent="0.25">
      <c r="A25" s="43"/>
      <c r="C25" s="24" t="s">
        <v>22</v>
      </c>
      <c r="D25" s="42"/>
      <c r="E25" s="43"/>
      <c r="F25" s="43"/>
      <c r="G25" s="24" t="s">
        <v>47</v>
      </c>
    </row>
  </sheetData>
  <mergeCells count="11">
    <mergeCell ref="H6:I7"/>
    <mergeCell ref="B6:B8"/>
    <mergeCell ref="C6:C8"/>
    <mergeCell ref="D6:E8"/>
    <mergeCell ref="F6:F8"/>
    <mergeCell ref="G6:G8"/>
    <mergeCell ref="B10:B13"/>
    <mergeCell ref="C10:C13"/>
    <mergeCell ref="D10:D13"/>
    <mergeCell ref="E10:E13"/>
    <mergeCell ref="B14:E18"/>
  </mergeCells>
  <pageMargins left="0.25" right="0.2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view="pageBreakPreview" topLeftCell="A9" zoomScaleNormal="100" zoomScaleSheetLayoutView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x14ac:dyDescent="0.25">
      <c r="A2" s="1" t="s">
        <v>57</v>
      </c>
      <c r="E2" s="1" t="s">
        <v>1</v>
      </c>
    </row>
    <row r="3" spans="1:11" ht="15.75" x14ac:dyDescent="0.25">
      <c r="A3" s="1"/>
      <c r="C3" s="40" t="s">
        <v>69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28</v>
      </c>
    </row>
    <row r="6" spans="1:11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29</v>
      </c>
      <c r="I6" s="104"/>
    </row>
    <row r="7" spans="1:11" x14ac:dyDescent="0.25">
      <c r="B7" s="78"/>
      <c r="C7" s="94"/>
      <c r="D7" s="98"/>
      <c r="E7" s="99"/>
      <c r="F7" s="94"/>
      <c r="G7" s="101"/>
      <c r="H7" s="105"/>
      <c r="I7" s="106"/>
    </row>
    <row r="8" spans="1:11" ht="43.5" thickBot="1" x14ac:dyDescent="0.3">
      <c r="B8" s="93"/>
      <c r="C8" s="95"/>
      <c r="D8" s="98"/>
      <c r="E8" s="99"/>
      <c r="F8" s="95"/>
      <c r="G8" s="101"/>
      <c r="H8" s="37" t="s">
        <v>26</v>
      </c>
      <c r="I8" s="38" t="s">
        <v>27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85" t="s">
        <v>59</v>
      </c>
      <c r="C10" s="102" t="s">
        <v>74</v>
      </c>
      <c r="D10" s="102" t="s">
        <v>61</v>
      </c>
      <c r="E10" s="102" t="s">
        <v>63</v>
      </c>
      <c r="F10" s="7" t="s">
        <v>17</v>
      </c>
      <c r="G10" s="7"/>
      <c r="H10" s="8">
        <v>70000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86"/>
      <c r="C11" s="83"/>
      <c r="D11" s="83"/>
      <c r="E11" s="83"/>
      <c r="F11" s="30" t="s">
        <v>55</v>
      </c>
      <c r="G11" s="11"/>
      <c r="H11" s="12">
        <v>10500</v>
      </c>
      <c r="I11" s="9">
        <f>H11*G11</f>
        <v>0</v>
      </c>
    </row>
    <row r="12" spans="1:11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4480</v>
      </c>
      <c r="I12" s="9">
        <f>H12*G12</f>
        <v>0</v>
      </c>
    </row>
    <row r="13" spans="1:11" ht="45" customHeight="1" thickBot="1" x14ac:dyDescent="0.3">
      <c r="B13" s="86"/>
      <c r="C13" s="83"/>
      <c r="D13" s="83"/>
      <c r="E13" s="83"/>
      <c r="F13" s="10" t="s">
        <v>18</v>
      </c>
      <c r="G13" s="11"/>
      <c r="H13" s="12">
        <v>4480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74" t="s">
        <v>60</v>
      </c>
      <c r="C14" s="75"/>
      <c r="D14" s="75"/>
      <c r="E14" s="75"/>
      <c r="F14" s="58" t="s">
        <v>17</v>
      </c>
      <c r="G14" s="63"/>
      <c r="H14" s="14">
        <f t="shared" ref="G14:I15" si="1">H10</f>
        <v>70000</v>
      </c>
      <c r="I14" s="15">
        <f t="shared" si="1"/>
        <v>0</v>
      </c>
      <c r="K14">
        <f t="shared" si="0"/>
        <v>0</v>
      </c>
    </row>
    <row r="15" spans="1:11" ht="37.5" customHeight="1" x14ac:dyDescent="0.25">
      <c r="B15" s="76"/>
      <c r="C15" s="77"/>
      <c r="D15" s="77"/>
      <c r="E15" s="77"/>
      <c r="F15" s="33" t="s">
        <v>55</v>
      </c>
      <c r="G15" s="66"/>
      <c r="H15" s="46">
        <f t="shared" si="1"/>
        <v>10500</v>
      </c>
      <c r="I15" s="54">
        <f t="shared" si="1"/>
        <v>0</v>
      </c>
    </row>
    <row r="16" spans="1:11" ht="29.25" customHeight="1" x14ac:dyDescent="0.25">
      <c r="B16" s="76"/>
      <c r="C16" s="77"/>
      <c r="D16" s="77"/>
      <c r="E16" s="77"/>
      <c r="F16" s="59" t="s">
        <v>50</v>
      </c>
      <c r="G16" s="64"/>
      <c r="H16" s="46">
        <f>H12</f>
        <v>4480</v>
      </c>
      <c r="I16" s="17">
        <f t="shared" ref="I16:I17" si="2">I12</f>
        <v>0</v>
      </c>
    </row>
    <row r="17" spans="1:11" ht="29.25" customHeight="1" x14ac:dyDescent="0.25">
      <c r="B17" s="78"/>
      <c r="C17" s="79"/>
      <c r="D17" s="79"/>
      <c r="E17" s="79"/>
      <c r="F17" s="60" t="s">
        <v>18</v>
      </c>
      <c r="G17" s="64"/>
      <c r="H17" s="50">
        <f>H13</f>
        <v>4480</v>
      </c>
      <c r="I17" s="51">
        <f t="shared" si="2"/>
        <v>0</v>
      </c>
      <c r="K17">
        <f t="shared" si="0"/>
        <v>0</v>
      </c>
    </row>
    <row r="18" spans="1:11" ht="29.25" customHeight="1" thickBot="1" x14ac:dyDescent="0.3">
      <c r="B18" s="80"/>
      <c r="C18" s="81"/>
      <c r="D18" s="81"/>
      <c r="E18" s="81"/>
      <c r="F18" s="61" t="s">
        <v>19</v>
      </c>
      <c r="G18" s="29"/>
      <c r="H18" s="19"/>
      <c r="I18" s="53">
        <f t="shared" ref="I18" si="3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 t="s">
        <v>41</v>
      </c>
      <c r="D20" s="24" t="s">
        <v>43</v>
      </c>
      <c r="G20" s="24" t="s">
        <v>44</v>
      </c>
      <c r="K20">
        <f>SUM(K10:K17)</f>
        <v>206.62499999999997</v>
      </c>
    </row>
    <row r="21" spans="1:11" ht="15.75" x14ac:dyDescent="0.25">
      <c r="A21" s="41"/>
      <c r="B21" s="23" t="s">
        <v>42</v>
      </c>
      <c r="D21" s="24" t="s">
        <v>20</v>
      </c>
      <c r="G21" s="24" t="s">
        <v>21</v>
      </c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 t="s">
        <v>45</v>
      </c>
      <c r="G24" s="24" t="s">
        <v>46</v>
      </c>
    </row>
    <row r="25" spans="1:11" ht="15.75" x14ac:dyDescent="0.25">
      <c r="A25" s="43"/>
      <c r="C25" s="24" t="s">
        <v>22</v>
      </c>
      <c r="D25" s="42"/>
      <c r="E25" s="43"/>
      <c r="F25" s="43"/>
      <c r="G25" s="24" t="s">
        <v>47</v>
      </c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ageMargins left="0.25" right="0.25" top="0.75" bottom="0.2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topLeftCell="A8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57</v>
      </c>
      <c r="E2" s="1" t="s">
        <v>1</v>
      </c>
    </row>
    <row r="3" spans="1:13" ht="15.75" x14ac:dyDescent="0.25">
      <c r="A3" s="1"/>
      <c r="C3" s="34" t="s">
        <v>70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30</v>
      </c>
    </row>
    <row r="6" spans="1:13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31</v>
      </c>
      <c r="I6" s="109"/>
      <c r="J6" s="107" t="s">
        <v>32</v>
      </c>
      <c r="K6" s="104"/>
    </row>
    <row r="7" spans="1:13" x14ac:dyDescent="0.25">
      <c r="B7" s="78"/>
      <c r="C7" s="94"/>
      <c r="D7" s="98"/>
      <c r="E7" s="99"/>
      <c r="F7" s="94"/>
      <c r="G7" s="101"/>
      <c r="H7" s="105"/>
      <c r="I7" s="110"/>
      <c r="J7" s="108"/>
      <c r="K7" s="106"/>
    </row>
    <row r="8" spans="1:13" ht="16.5" thickBot="1" x14ac:dyDescent="0.3">
      <c r="B8" s="93"/>
      <c r="C8" s="95"/>
      <c r="D8" s="98"/>
      <c r="E8" s="99"/>
      <c r="F8" s="95"/>
      <c r="G8" s="101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85" t="s">
        <v>59</v>
      </c>
      <c r="C10" s="102" t="s">
        <v>74</v>
      </c>
      <c r="D10" s="102" t="s">
        <v>61</v>
      </c>
      <c r="E10" s="102" t="s">
        <v>64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86"/>
      <c r="C11" s="83"/>
      <c r="D11" s="83"/>
      <c r="E11" s="83"/>
      <c r="F11" s="30" t="s">
        <v>55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3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87"/>
      <c r="C13" s="84"/>
      <c r="D13" s="84"/>
      <c r="E13" s="84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6" t="s">
        <v>60</v>
      </c>
      <c r="C14" s="77"/>
      <c r="D14" s="77"/>
      <c r="E14" s="111"/>
      <c r="F14" s="26" t="s">
        <v>17</v>
      </c>
      <c r="G14" s="63"/>
      <c r="H14" s="14">
        <f t="shared" ref="H14:K17" si="1">H10</f>
        <v>7000</v>
      </c>
      <c r="I14" s="14">
        <f t="shared" si="1"/>
        <v>70000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76"/>
      <c r="C15" s="77"/>
      <c r="D15" s="77"/>
      <c r="E15" s="111"/>
      <c r="F15" s="57" t="s">
        <v>55</v>
      </c>
      <c r="G15" s="66"/>
      <c r="H15" s="49">
        <f t="shared" si="1"/>
        <v>1050</v>
      </c>
      <c r="I15" s="49">
        <f t="shared" si="1"/>
        <v>10500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76"/>
      <c r="C16" s="77"/>
      <c r="D16" s="77"/>
      <c r="E16" s="111"/>
      <c r="F16" s="57" t="s">
        <v>50</v>
      </c>
      <c r="G16" s="64"/>
      <c r="H16" s="49">
        <f t="shared" si="1"/>
        <v>448</v>
      </c>
      <c r="I16" s="49">
        <f t="shared" si="1"/>
        <v>4480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8"/>
      <c r="C17" s="79"/>
      <c r="D17" s="79"/>
      <c r="E17" s="112"/>
      <c r="F17" s="55" t="s">
        <v>18</v>
      </c>
      <c r="G17" s="64"/>
      <c r="H17" s="50">
        <f t="shared" si="1"/>
        <v>448</v>
      </c>
      <c r="I17" s="50">
        <f t="shared" si="1"/>
        <v>4480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80"/>
      <c r="C18" s="81"/>
      <c r="D18" s="81"/>
      <c r="E18" s="113"/>
      <c r="F18" s="56" t="s">
        <v>19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 t="s">
        <v>41</v>
      </c>
      <c r="D20" s="24" t="s">
        <v>43</v>
      </c>
      <c r="G20" s="24" t="s">
        <v>44</v>
      </c>
      <c r="I20" s="36"/>
      <c r="J20" s="24"/>
      <c r="M20">
        <f>SUM(M10:M17)</f>
        <v>206.62499999999997</v>
      </c>
    </row>
    <row r="21" spans="2:13" ht="15.75" x14ac:dyDescent="0.25">
      <c r="B21" s="23" t="s">
        <v>42</v>
      </c>
      <c r="D21" s="24" t="s">
        <v>20</v>
      </c>
      <c r="G21" s="24" t="s">
        <v>21</v>
      </c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 t="s">
        <v>45</v>
      </c>
      <c r="G24" s="24" t="s">
        <v>46</v>
      </c>
      <c r="I24" s="36"/>
      <c r="J24" s="24"/>
      <c r="K24" s="24"/>
    </row>
    <row r="25" spans="2:13" ht="15.75" x14ac:dyDescent="0.25">
      <c r="C25" s="24" t="s">
        <v>22</v>
      </c>
      <c r="D25" s="42"/>
      <c r="E25" s="43"/>
      <c r="F25" s="43"/>
      <c r="G25" s="24" t="s">
        <v>47</v>
      </c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K25"/>
  <sheetViews>
    <sheetView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x14ac:dyDescent="0.25">
      <c r="A2" s="1" t="s">
        <v>57</v>
      </c>
      <c r="E2" s="1" t="s">
        <v>1</v>
      </c>
    </row>
    <row r="3" spans="1:11" ht="15.75" x14ac:dyDescent="0.25">
      <c r="A3" s="1"/>
      <c r="C3" s="34" t="s">
        <v>71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38</v>
      </c>
    </row>
    <row r="6" spans="1:11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39</v>
      </c>
      <c r="I6" s="109"/>
      <c r="J6" s="107" t="s">
        <v>40</v>
      </c>
      <c r="K6" s="104"/>
    </row>
    <row r="7" spans="1:11" x14ac:dyDescent="0.25">
      <c r="B7" s="78"/>
      <c r="C7" s="94"/>
      <c r="D7" s="98"/>
      <c r="E7" s="99"/>
      <c r="F7" s="94"/>
      <c r="G7" s="101"/>
      <c r="H7" s="105"/>
      <c r="I7" s="110"/>
      <c r="J7" s="108"/>
      <c r="K7" s="106"/>
    </row>
    <row r="8" spans="1:11" ht="16.5" thickBot="1" x14ac:dyDescent="0.3">
      <c r="B8" s="93"/>
      <c r="C8" s="95"/>
      <c r="D8" s="98"/>
      <c r="E8" s="99"/>
      <c r="F8" s="95"/>
      <c r="G8" s="101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85" t="s">
        <v>59</v>
      </c>
      <c r="C10" s="102" t="s">
        <v>74</v>
      </c>
      <c r="D10" s="102" t="s">
        <v>61</v>
      </c>
      <c r="E10" s="102" t="s">
        <v>65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86"/>
      <c r="C11" s="83"/>
      <c r="D11" s="83"/>
      <c r="E11" s="83"/>
      <c r="F11" s="30" t="s">
        <v>55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87"/>
      <c r="C13" s="84"/>
      <c r="D13" s="84"/>
      <c r="E13" s="84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6" t="s">
        <v>60</v>
      </c>
      <c r="C14" s="77"/>
      <c r="D14" s="77"/>
      <c r="E14" s="111"/>
      <c r="F14" s="26" t="s">
        <v>17</v>
      </c>
      <c r="G14" s="63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6"/>
      <c r="C15" s="77"/>
      <c r="D15" s="77"/>
      <c r="E15" s="111"/>
      <c r="F15" s="57" t="s">
        <v>55</v>
      </c>
      <c r="G15" s="66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6"/>
      <c r="C16" s="77"/>
      <c r="D16" s="77"/>
      <c r="E16" s="111"/>
      <c r="F16" s="57" t="s">
        <v>50</v>
      </c>
      <c r="G16" s="64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8"/>
      <c r="C17" s="79"/>
      <c r="D17" s="79"/>
      <c r="E17" s="112"/>
      <c r="F17" s="55" t="s">
        <v>18</v>
      </c>
      <c r="G17" s="64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80"/>
      <c r="C18" s="81"/>
      <c r="D18" s="81"/>
      <c r="E18" s="113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 t="s">
        <v>41</v>
      </c>
      <c r="D20" s="24" t="s">
        <v>43</v>
      </c>
      <c r="G20" s="24" t="s">
        <v>44</v>
      </c>
      <c r="I20" s="36"/>
      <c r="J20" s="24"/>
    </row>
    <row r="21" spans="2:11" ht="15.75" x14ac:dyDescent="0.25">
      <c r="B21" s="23" t="s">
        <v>42</v>
      </c>
      <c r="D21" s="24" t="s">
        <v>20</v>
      </c>
      <c r="G21" s="24" t="s">
        <v>21</v>
      </c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 t="s">
        <v>45</v>
      </c>
      <c r="G24" s="24" t="s">
        <v>46</v>
      </c>
      <c r="I24" s="36"/>
      <c r="J24" s="24"/>
      <c r="K24" s="24"/>
    </row>
    <row r="25" spans="2:11" ht="15.75" x14ac:dyDescent="0.25">
      <c r="C25" s="24" t="s">
        <v>22</v>
      </c>
      <c r="D25" s="42"/>
      <c r="E25" s="43"/>
      <c r="F25" s="43"/>
      <c r="G25" s="24" t="s">
        <v>47</v>
      </c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M25"/>
  <sheetViews>
    <sheetView topLeftCell="A7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57</v>
      </c>
      <c r="E2" s="1" t="s">
        <v>1</v>
      </c>
    </row>
    <row r="3" spans="1:13" ht="15.75" x14ac:dyDescent="0.25">
      <c r="A3" s="1"/>
      <c r="C3" s="34" t="s">
        <v>72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37</v>
      </c>
    </row>
    <row r="6" spans="1:13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35</v>
      </c>
      <c r="I6" s="109"/>
      <c r="J6" s="107" t="s">
        <v>36</v>
      </c>
      <c r="K6" s="104"/>
    </row>
    <row r="7" spans="1:13" x14ac:dyDescent="0.25">
      <c r="B7" s="78"/>
      <c r="C7" s="94"/>
      <c r="D7" s="98"/>
      <c r="E7" s="99"/>
      <c r="F7" s="94"/>
      <c r="G7" s="101"/>
      <c r="H7" s="105"/>
      <c r="I7" s="110"/>
      <c r="J7" s="108"/>
      <c r="K7" s="106"/>
    </row>
    <row r="8" spans="1:13" ht="16.5" thickBot="1" x14ac:dyDescent="0.3">
      <c r="B8" s="93"/>
      <c r="C8" s="95"/>
      <c r="D8" s="98"/>
      <c r="E8" s="99"/>
      <c r="F8" s="95"/>
      <c r="G8" s="101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85" t="s">
        <v>59</v>
      </c>
      <c r="C10" s="102" t="s">
        <v>74</v>
      </c>
      <c r="D10" s="102" t="s">
        <v>61</v>
      </c>
      <c r="E10" s="102" t="s">
        <v>66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86"/>
      <c r="C11" s="83"/>
      <c r="D11" s="83"/>
      <c r="E11" s="83"/>
      <c r="F11" s="30" t="s">
        <v>55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3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87"/>
      <c r="C13" s="84"/>
      <c r="D13" s="84"/>
      <c r="E13" s="84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6" t="s">
        <v>60</v>
      </c>
      <c r="C14" s="77"/>
      <c r="D14" s="77"/>
      <c r="E14" s="111"/>
      <c r="F14" s="26" t="s">
        <v>17</v>
      </c>
      <c r="G14" s="63"/>
      <c r="H14" s="14">
        <f t="shared" ref="H14:K17" si="1">H10</f>
        <v>7000</v>
      </c>
      <c r="I14" s="14">
        <f t="shared" si="1"/>
        <v>70000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76"/>
      <c r="C15" s="77"/>
      <c r="D15" s="77"/>
      <c r="E15" s="111"/>
      <c r="F15" s="57" t="s">
        <v>55</v>
      </c>
      <c r="G15" s="66"/>
      <c r="H15" s="49">
        <f t="shared" si="1"/>
        <v>1050</v>
      </c>
      <c r="I15" s="49">
        <f t="shared" si="1"/>
        <v>10500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76"/>
      <c r="C16" s="77"/>
      <c r="D16" s="77"/>
      <c r="E16" s="111"/>
      <c r="F16" s="57" t="s">
        <v>50</v>
      </c>
      <c r="G16" s="64"/>
      <c r="H16" s="49">
        <f t="shared" si="1"/>
        <v>448</v>
      </c>
      <c r="I16" s="49">
        <f t="shared" si="1"/>
        <v>4480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8"/>
      <c r="C17" s="79"/>
      <c r="D17" s="79"/>
      <c r="E17" s="112"/>
      <c r="F17" s="55" t="s">
        <v>18</v>
      </c>
      <c r="G17" s="64"/>
      <c r="H17" s="50">
        <f t="shared" si="1"/>
        <v>448</v>
      </c>
      <c r="I17" s="50">
        <f t="shared" si="1"/>
        <v>4480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80"/>
      <c r="C18" s="81"/>
      <c r="D18" s="81"/>
      <c r="E18" s="113"/>
      <c r="F18" s="56" t="s">
        <v>19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 t="s">
        <v>41</v>
      </c>
      <c r="D20" s="24" t="s">
        <v>43</v>
      </c>
      <c r="G20" s="24" t="s">
        <v>44</v>
      </c>
      <c r="I20" s="36"/>
      <c r="J20" s="24"/>
      <c r="M20">
        <f>SUM(M10:M17)</f>
        <v>206.62499999999997</v>
      </c>
    </row>
    <row r="21" spans="2:13" ht="15.75" x14ac:dyDescent="0.25">
      <c r="B21" s="23" t="s">
        <v>42</v>
      </c>
      <c r="D21" s="24" t="s">
        <v>20</v>
      </c>
      <c r="G21" s="24" t="s">
        <v>21</v>
      </c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 t="s">
        <v>45</v>
      </c>
      <c r="G24" s="24" t="s">
        <v>46</v>
      </c>
      <c r="I24" s="36"/>
      <c r="J24" s="24"/>
      <c r="K24" s="24"/>
    </row>
    <row r="25" spans="2:13" ht="15.75" x14ac:dyDescent="0.25">
      <c r="C25" s="24" t="s">
        <v>22</v>
      </c>
      <c r="D25" s="42"/>
      <c r="E25" s="43"/>
      <c r="F25" s="43"/>
      <c r="G25" s="24" t="s">
        <v>47</v>
      </c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K25"/>
  <sheetViews>
    <sheetView tabSelected="1" topLeftCell="A8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x14ac:dyDescent="0.25">
      <c r="A2" s="1" t="s">
        <v>57</v>
      </c>
      <c r="E2" s="1" t="s">
        <v>1</v>
      </c>
    </row>
    <row r="3" spans="1:11" ht="15.75" x14ac:dyDescent="0.25">
      <c r="A3" s="1"/>
      <c r="C3" s="34" t="s">
        <v>73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49</v>
      </c>
    </row>
    <row r="6" spans="1:11" ht="24.75" customHeight="1" x14ac:dyDescent="0.25">
      <c r="B6" s="74" t="s">
        <v>2</v>
      </c>
      <c r="C6" s="88" t="s">
        <v>3</v>
      </c>
      <c r="D6" s="96" t="s">
        <v>4</v>
      </c>
      <c r="E6" s="97"/>
      <c r="F6" s="88" t="s">
        <v>5</v>
      </c>
      <c r="G6" s="100" t="s">
        <v>6</v>
      </c>
      <c r="H6" s="103" t="s">
        <v>51</v>
      </c>
      <c r="I6" s="109"/>
      <c r="J6" s="107" t="s">
        <v>52</v>
      </c>
      <c r="K6" s="104"/>
    </row>
    <row r="7" spans="1:11" x14ac:dyDescent="0.25">
      <c r="B7" s="78"/>
      <c r="C7" s="94"/>
      <c r="D7" s="98"/>
      <c r="E7" s="99"/>
      <c r="F7" s="94"/>
      <c r="G7" s="101"/>
      <c r="H7" s="105"/>
      <c r="I7" s="110"/>
      <c r="J7" s="108"/>
      <c r="K7" s="106"/>
    </row>
    <row r="8" spans="1:11" ht="16.5" thickBot="1" x14ac:dyDescent="0.3">
      <c r="B8" s="93"/>
      <c r="C8" s="95"/>
      <c r="D8" s="98"/>
      <c r="E8" s="99"/>
      <c r="F8" s="95"/>
      <c r="G8" s="101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85" t="s">
        <v>59</v>
      </c>
      <c r="C10" s="102" t="s">
        <v>74</v>
      </c>
      <c r="D10" s="102" t="s">
        <v>61</v>
      </c>
      <c r="E10" s="102" t="s">
        <v>66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86"/>
      <c r="C11" s="83"/>
      <c r="D11" s="83"/>
      <c r="E11" s="83"/>
      <c r="F11" s="30" t="s">
        <v>55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86"/>
      <c r="C12" s="83"/>
      <c r="D12" s="83"/>
      <c r="E12" s="83"/>
      <c r="F12" s="30" t="s">
        <v>50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87"/>
      <c r="C13" s="84"/>
      <c r="D13" s="84"/>
      <c r="E13" s="84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6" t="s">
        <v>60</v>
      </c>
      <c r="C14" s="77"/>
      <c r="D14" s="77"/>
      <c r="E14" s="111"/>
      <c r="F14" s="26" t="s">
        <v>17</v>
      </c>
      <c r="G14" s="63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6"/>
      <c r="C15" s="77"/>
      <c r="D15" s="77"/>
      <c r="E15" s="111"/>
      <c r="F15" s="57" t="s">
        <v>55</v>
      </c>
      <c r="G15" s="66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6"/>
      <c r="C16" s="77"/>
      <c r="D16" s="77"/>
      <c r="E16" s="111"/>
      <c r="F16" s="57" t="s">
        <v>50</v>
      </c>
      <c r="G16" s="64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8"/>
      <c r="C17" s="79"/>
      <c r="D17" s="79"/>
      <c r="E17" s="112"/>
      <c r="F17" s="55" t="s">
        <v>18</v>
      </c>
      <c r="G17" s="64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80"/>
      <c r="C18" s="81"/>
      <c r="D18" s="81"/>
      <c r="E18" s="113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 t="s">
        <v>41</v>
      </c>
      <c r="D20" s="24" t="s">
        <v>43</v>
      </c>
      <c r="G20" s="24" t="s">
        <v>44</v>
      </c>
      <c r="I20" s="36"/>
      <c r="J20" s="24"/>
    </row>
    <row r="21" spans="2:11" ht="15.75" x14ac:dyDescent="0.25">
      <c r="B21" s="23" t="s">
        <v>42</v>
      </c>
      <c r="D21" s="24" t="s">
        <v>20</v>
      </c>
      <c r="G21" s="24" t="s">
        <v>21</v>
      </c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 t="s">
        <v>45</v>
      </c>
      <c r="G24" s="24" t="s">
        <v>46</v>
      </c>
      <c r="I24" s="36"/>
      <c r="J24" s="24"/>
      <c r="K24" s="24"/>
    </row>
    <row r="25" spans="2:11" ht="15.75" x14ac:dyDescent="0.25">
      <c r="C25" s="24" t="s">
        <v>22</v>
      </c>
      <c r="D25" s="42"/>
      <c r="E25" s="43"/>
      <c r="F25" s="43"/>
      <c r="G25" s="24" t="s">
        <v>47</v>
      </c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Tratamente - SDN CT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'Tratamente - SDN CT'!Zona_de_imprimat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2021-12-08T14:08:40Z</cp:lastPrinted>
  <dcterms:created xsi:type="dcterms:W3CDTF">2018-01-18T00:36:10Z</dcterms:created>
  <dcterms:modified xsi:type="dcterms:W3CDTF">2022-02-17T11:23:59Z</dcterms:modified>
</cp:coreProperties>
</file>