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jocaru Alina\Documents\5-ACHIZITII\2022\PERIODICE\Straturi 2022 - 2025\SEAP STRATURI\CT\"/>
    </mc:Choice>
  </mc:AlternateContent>
  <xr:revisionPtr revIDLastSave="0" documentId="8_{616627D7-2B9E-4BE1-BA1F-3432F359F50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traturi - SDN CT" sheetId="1" r:id="rId1"/>
    <sheet name="cel mai mic subsecv" sheetId="11" r:id="rId2"/>
    <sheet name="cel mai mare subsecv" sheetId="4" r:id="rId3"/>
    <sheet name="An 1" sheetId="10" r:id="rId4"/>
    <sheet name="An 2" sheetId="12" r:id="rId5"/>
    <sheet name="An 3" sheetId="13" r:id="rId6"/>
    <sheet name="An 4" sheetId="14" r:id="rId7"/>
  </sheets>
  <definedNames>
    <definedName name="_xlnm.Print_Area" localSheetId="3">'An 1'!$A$1:$K$25</definedName>
    <definedName name="_xlnm.Print_Area" localSheetId="4">'An 2'!$A$1:$K$25</definedName>
    <definedName name="_xlnm.Print_Area" localSheetId="5">'An 3'!$A$1:$K$25</definedName>
    <definedName name="_xlnm.Print_Area" localSheetId="6">'An 4'!$A$1:$K$25</definedName>
    <definedName name="_xlnm.Print_Area" localSheetId="2">'cel mai mare subsecv'!$A$1:$I$25</definedName>
    <definedName name="_xlnm.Print_Area" localSheetId="1">'cel mai mic subsecv'!$A$1:$I$25</definedName>
    <definedName name="_xlnm.Print_Area" localSheetId="0">'Straturi - SDN CT'!$A$1:$S$26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S12" i="1"/>
  <c r="Q13" i="1"/>
  <c r="Q12" i="1"/>
  <c r="O13" i="1"/>
  <c r="O12" i="1"/>
  <c r="I15" i="14" l="1"/>
  <c r="I14" i="14"/>
  <c r="I17" i="14"/>
  <c r="K12" i="14"/>
  <c r="K16" i="14" s="1"/>
  <c r="K11" i="14"/>
  <c r="K15" i="14" s="1"/>
  <c r="J11" i="14"/>
  <c r="J15" i="14" s="1"/>
  <c r="H15" i="14"/>
  <c r="K10" i="14"/>
  <c r="K14" i="14" s="1"/>
  <c r="J10" i="14"/>
  <c r="J14" i="14" s="1"/>
  <c r="M17" i="13"/>
  <c r="I17" i="13"/>
  <c r="I15" i="13"/>
  <c r="H15" i="13"/>
  <c r="M14" i="13"/>
  <c r="I14" i="13"/>
  <c r="M13" i="13"/>
  <c r="K13" i="13"/>
  <c r="K17" i="13" s="1"/>
  <c r="I16" i="13"/>
  <c r="K11" i="13"/>
  <c r="K15" i="13" s="1"/>
  <c r="J11" i="13"/>
  <c r="J15" i="13" s="1"/>
  <c r="L10" i="13"/>
  <c r="M10" i="13" s="1"/>
  <c r="K10" i="13"/>
  <c r="K14" i="13" s="1"/>
  <c r="I15" i="12"/>
  <c r="I14" i="12"/>
  <c r="I17" i="12"/>
  <c r="I16" i="12"/>
  <c r="K11" i="12"/>
  <c r="K15" i="12" s="1"/>
  <c r="J11" i="12"/>
  <c r="J15" i="12" s="1"/>
  <c r="K10" i="12"/>
  <c r="K14" i="12" s="1"/>
  <c r="H15" i="10"/>
  <c r="I15" i="10"/>
  <c r="J11" i="10"/>
  <c r="J15" i="10" s="1"/>
  <c r="K11" i="10"/>
  <c r="K15" i="10" s="1"/>
  <c r="H15" i="4"/>
  <c r="I11" i="4"/>
  <c r="I15" i="4" s="1"/>
  <c r="M15" i="1"/>
  <c r="O15" i="1"/>
  <c r="P15" i="1"/>
  <c r="Q15" i="1"/>
  <c r="S15" i="1"/>
  <c r="R11" i="1"/>
  <c r="R15" i="1" s="1"/>
  <c r="P11" i="1"/>
  <c r="N11" i="1"/>
  <c r="N15" i="1" s="1"/>
  <c r="L11" i="1"/>
  <c r="L15" i="1" s="1"/>
  <c r="I11" i="1"/>
  <c r="K11" i="1" s="1"/>
  <c r="Q16" i="1"/>
  <c r="S16" i="1"/>
  <c r="S14" i="1"/>
  <c r="Q14" i="1"/>
  <c r="O14" i="1"/>
  <c r="M14" i="1"/>
  <c r="O16" i="1"/>
  <c r="M12" i="1"/>
  <c r="I12" i="1" s="1"/>
  <c r="K12" i="1" s="1"/>
  <c r="H14" i="4"/>
  <c r="I12" i="4"/>
  <c r="I16" i="4" s="1"/>
  <c r="M17" i="10"/>
  <c r="M14" i="10"/>
  <c r="I14" i="10"/>
  <c r="M13" i="10"/>
  <c r="I16" i="10"/>
  <c r="L10" i="10"/>
  <c r="M10" i="10" s="1"/>
  <c r="K10" i="10"/>
  <c r="K14" i="10" s="1"/>
  <c r="H14" i="10"/>
  <c r="H17" i="4"/>
  <c r="I10" i="1"/>
  <c r="Q17" i="1"/>
  <c r="P10" i="1"/>
  <c r="P13" i="1" s="1"/>
  <c r="P17" i="1" s="1"/>
  <c r="K17" i="4"/>
  <c r="K14" i="4"/>
  <c r="K13" i="4"/>
  <c r="J10" i="4"/>
  <c r="K10" i="4" s="1"/>
  <c r="I10" i="4"/>
  <c r="I14" i="4" s="1"/>
  <c r="H15" i="1" l="1"/>
  <c r="J15" i="1" s="1"/>
  <c r="I15" i="1"/>
  <c r="K15" i="1" s="1"/>
  <c r="K13" i="12"/>
  <c r="K17" i="12" s="1"/>
  <c r="H15" i="12"/>
  <c r="K12" i="12"/>
  <c r="K16" i="12" s="1"/>
  <c r="K18" i="12" s="1"/>
  <c r="H17" i="14"/>
  <c r="J13" i="14"/>
  <c r="J17" i="14" s="1"/>
  <c r="I16" i="14"/>
  <c r="K13" i="14"/>
  <c r="K17" i="14" s="1"/>
  <c r="K18" i="14" s="1"/>
  <c r="M18" i="14" s="1"/>
  <c r="H14" i="14"/>
  <c r="J13" i="13"/>
  <c r="J17" i="13" s="1"/>
  <c r="H17" i="13"/>
  <c r="J10" i="13"/>
  <c r="J14" i="13" s="1"/>
  <c r="H14" i="13"/>
  <c r="K12" i="13"/>
  <c r="K16" i="13" s="1"/>
  <c r="K18" i="13" s="1"/>
  <c r="H17" i="12"/>
  <c r="J13" i="12"/>
  <c r="J17" i="12" s="1"/>
  <c r="J10" i="12"/>
  <c r="J14" i="12" s="1"/>
  <c r="H14" i="12"/>
  <c r="K13" i="10"/>
  <c r="K17" i="10" s="1"/>
  <c r="K12" i="10"/>
  <c r="K16" i="10" s="1"/>
  <c r="K18" i="10" s="1"/>
  <c r="I17" i="10"/>
  <c r="H16" i="4"/>
  <c r="H11" i="1"/>
  <c r="J11" i="1" s="1"/>
  <c r="P14" i="1"/>
  <c r="M16" i="1"/>
  <c r="I16" i="1" s="1"/>
  <c r="K16" i="1" s="1"/>
  <c r="P12" i="1"/>
  <c r="P16" i="1" s="1"/>
  <c r="J10" i="10"/>
  <c r="J14" i="10" s="1"/>
  <c r="I13" i="4"/>
  <c r="I17" i="4" s="1"/>
  <c r="I18" i="4" s="1"/>
  <c r="S17" i="1"/>
  <c r="O17" i="1"/>
  <c r="M13" i="1"/>
  <c r="M17" i="1" s="1"/>
  <c r="R10" i="1"/>
  <c r="R14" i="1" s="1"/>
  <c r="N10" i="1"/>
  <c r="N14" i="1" s="1"/>
  <c r="L10" i="1"/>
  <c r="K10" i="1"/>
  <c r="H16" i="14" l="1"/>
  <c r="J12" i="14"/>
  <c r="J16" i="14" s="1"/>
  <c r="J18" i="14" s="1"/>
  <c r="H16" i="13"/>
  <c r="J12" i="13"/>
  <c r="J16" i="13" s="1"/>
  <c r="J18" i="13" s="1"/>
  <c r="H16" i="12"/>
  <c r="J12" i="12"/>
  <c r="J16" i="12" s="1"/>
  <c r="J18" i="12" s="1"/>
  <c r="L14" i="1"/>
  <c r="L12" i="1"/>
  <c r="L16" i="1" s="1"/>
  <c r="N13" i="1"/>
  <c r="N17" i="1" s="1"/>
  <c r="N12" i="1"/>
  <c r="N16" i="1" s="1"/>
  <c r="R13" i="1"/>
  <c r="R17" i="1" s="1"/>
  <c r="R12" i="1"/>
  <c r="R16" i="1" s="1"/>
  <c r="I14" i="1"/>
  <c r="K14" i="1" s="1"/>
  <c r="L13" i="1"/>
  <c r="H10" i="1"/>
  <c r="J10" i="1" s="1"/>
  <c r="I13" i="1"/>
  <c r="K13" i="1" s="1"/>
  <c r="J13" i="10"/>
  <c r="J17" i="10" s="1"/>
  <c r="H17" i="10"/>
  <c r="J12" i="10"/>
  <c r="J16" i="10" s="1"/>
  <c r="J18" i="10" s="1"/>
  <c r="H16" i="10"/>
  <c r="H16" i="1" l="1"/>
  <c r="J16" i="1" s="1"/>
  <c r="H13" i="1"/>
  <c r="J13" i="1" s="1"/>
  <c r="L17" i="1"/>
  <c r="H12" i="1"/>
  <c r="J12" i="1" s="1"/>
  <c r="I17" i="1"/>
  <c r="K17" i="1" s="1"/>
  <c r="K18" i="1" s="1"/>
  <c r="H14" i="1"/>
  <c r="J14" i="1" s="1"/>
  <c r="H17" i="1"/>
  <c r="J17" i="1" s="1"/>
  <c r="J18" i="1" l="1"/>
  <c r="H17" i="11" l="1"/>
  <c r="I13" i="11"/>
  <c r="I17" i="11" s="1"/>
  <c r="H15" i="11"/>
  <c r="H16" i="11"/>
  <c r="I12" i="11"/>
  <c r="I16" i="11" s="1"/>
  <c r="I11" i="11"/>
  <c r="I15" i="11" s="1"/>
  <c r="I10" i="11"/>
  <c r="I14" i="11" s="1"/>
  <c r="I18" i="11" s="1"/>
  <c r="H14" i="11"/>
</calcChain>
</file>

<file path=xl/sharedStrings.xml><?xml version="1.0" encoding="utf-8"?>
<sst xmlns="http://schemas.openxmlformats.org/spreadsheetml/2006/main" count="221" uniqueCount="65">
  <si>
    <t>D.R.D.P. CONSTANTA</t>
  </si>
  <si>
    <t xml:space="preserve"> </t>
  </si>
  <si>
    <t>Lot</t>
  </si>
  <si>
    <t>Tipul lucrarii</t>
  </si>
  <si>
    <t>Sectoare de drumrui/ Autostrazi, DN  - pozitie km</t>
  </si>
  <si>
    <t>Tipuri lucrari de executat</t>
  </si>
  <si>
    <t>PU</t>
  </si>
  <si>
    <t>Din care cantitati (mp) defalcate pe ani</t>
  </si>
  <si>
    <t>Min</t>
  </si>
  <si>
    <t>Max</t>
  </si>
  <si>
    <t>Anul  1</t>
  </si>
  <si>
    <t>Anul  2</t>
  </si>
  <si>
    <t>Anul  3</t>
  </si>
  <si>
    <t>5=9+11+13</t>
  </si>
  <si>
    <t>6=10+12+14</t>
  </si>
  <si>
    <t>7=4*5</t>
  </si>
  <si>
    <t>8=4*6</t>
  </si>
  <si>
    <t>lucrare propriu zisa</t>
  </si>
  <si>
    <t>Straturi rutiere bituminoase foarte subtiri 2 straturi</t>
  </si>
  <si>
    <t>marcaje rutiere in strat subtire</t>
  </si>
  <si>
    <t>total lucrare</t>
  </si>
  <si>
    <t>ANEXA 1</t>
  </si>
  <si>
    <t>Anexa 1.1</t>
  </si>
  <si>
    <t>Cel mai mic contract Subsecvent</t>
  </si>
  <si>
    <t>Cantitate (mp)</t>
  </si>
  <si>
    <t>Valoare (lei fara TVA)</t>
  </si>
  <si>
    <t>CANTITATI  CEL MAI MIC CONTRACT SUBSECVENT - STRATURI BITUMINOASE FOARTE SUBTIRI LA RECE</t>
  </si>
  <si>
    <t>Anexa 1.2</t>
  </si>
  <si>
    <t>Cel mai mare contract Subsecvent</t>
  </si>
  <si>
    <t>CANTITATI  CEL MAI MARE CONTRACT SUBSECVENT - STRATURI BITUMINOASE FOARTE SUBTIRI LA RECE</t>
  </si>
  <si>
    <t>Anexa 2.1</t>
  </si>
  <si>
    <t>Cantitati anul 1</t>
  </si>
  <si>
    <t>Valori anul 1</t>
  </si>
  <si>
    <t>min</t>
  </si>
  <si>
    <t>max</t>
  </si>
  <si>
    <t>LISTA DE CANTITATI  - ACORD CADRU STRATURI BITUMINOASE FOARTE SUBTIRI LA RECE  - minim si maxim  - anul 1</t>
  </si>
  <si>
    <t>Cantitati anul 3</t>
  </si>
  <si>
    <t>Valori anul 3</t>
  </si>
  <si>
    <t>Anexa 2.3</t>
  </si>
  <si>
    <t>LISTA DE CANTITATI  - ACORD CADRU STRATURI BITUMINOASE FOARTE SUBTIRI LA RECE  - minim si maxim  - anul 3</t>
  </si>
  <si>
    <t>Anexa 2.2</t>
  </si>
  <si>
    <t>LISTA DE CANTITATI  - ACORD CADRU STRATURI BITUMINOASE FOARTE SUBTIRI LA RECE  - minim si maxim  - anul 2</t>
  </si>
  <si>
    <t>Cantitati anul 2</t>
  </si>
  <si>
    <t>Valori anul 2</t>
  </si>
  <si>
    <t>Anul  4</t>
  </si>
  <si>
    <t>LISTA DE CANTITATI  - ACORD CADRU STRATURI BITUMINOASE FOARTE SUBTIRI LA RECE - minim si maxim  - 4 ani</t>
  </si>
  <si>
    <t>LISTA DE CANTITATI  - ACORD CADRU STRATURI BITUMINOASE FOARTE SUBTIRI LA RECE  - minim si maxim  - anul 4</t>
  </si>
  <si>
    <t>Anexa 2.4</t>
  </si>
  <si>
    <t>frezare marcaje rutiere</t>
  </si>
  <si>
    <t>Cantitati anul 4</t>
  </si>
  <si>
    <t>Valori anul 4</t>
  </si>
  <si>
    <t>Cantitati (mp) pentru 4 ani</t>
  </si>
  <si>
    <t>Valori (lei ) pentru 4 ani</t>
  </si>
  <si>
    <t>pregatire strat suport
plombari MAS16</t>
  </si>
  <si>
    <t>Sectoare de drumrui/ Autostrazi,
 DN - pozitie km</t>
  </si>
  <si>
    <t>SDN Constanta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</si>
  <si>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     </t>
  </si>
  <si>
    <t>DRDP Constanta /
 SDN Constanta</t>
  </si>
  <si>
    <t>Total  SDN Constanta</t>
  </si>
  <si>
    <t>DN2A
DN22A
DN3
DN3C
DN22
DN22C
DN38
DN39
DN39B
DN39C
DN39D
DN39E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</si>
  <si>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</si>
  <si>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 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</si>
  <si>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    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</si>
  <si>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        </t>
  </si>
  <si>
    <t xml:space="preserve">km116+000 - km 205+411
km 64+603 - km 85+925
km128+800 - km 256+000
km 2+130 - km 11+370
km239+382 - km 287+456
km 0+000 - km 43+525
km 0+000 - km 53+817
km 5+635 - km 55+580
km 0+000 - km 2+700
km 0+000 - km 2+000
km 0+000 - km 1+600
km 0+000 - km 7+400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</si>
</sst>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4" fontId="0" fillId="0" borderId="8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1" fillId="0" borderId="2" xfId="0" applyNumberFormat="1" applyFont="1" applyBorder="1"/>
    <xf numFmtId="4" fontId="1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4" fontId="1" fillId="0" borderId="12" xfId="0" applyNumberFormat="1" applyFont="1" applyBorder="1"/>
    <xf numFmtId="0" fontId="3" fillId="0" borderId="23" xfId="0" applyFont="1" applyBorder="1" applyAlignment="1">
      <alignment horizontal="center" vertical="center" wrapText="1"/>
    </xf>
    <xf numFmtId="4" fontId="1" fillId="0" borderId="23" xfId="0" applyNumberFormat="1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/>
    <xf numFmtId="0" fontId="5" fillId="0" borderId="0" xfId="0" applyFont="1"/>
    <xf numFmtId="0" fontId="6" fillId="0" borderId="0" xfId="0" applyFont="1" applyFill="1"/>
    <xf numFmtId="0" fontId="3" fillId="0" borderId="28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" fontId="1" fillId="0" borderId="20" xfId="0" applyNumberFormat="1" applyFont="1" applyBorder="1"/>
    <xf numFmtId="4" fontId="1" fillId="0" borderId="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21" xfId="0" applyNumberFormat="1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3" fontId="0" fillId="0" borderId="0" xfId="1" applyFont="1"/>
    <xf numFmtId="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textRotation="90" wrapText="1"/>
    </xf>
    <xf numFmtId="0" fontId="0" fillId="0" borderId="36" xfId="0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2">
    <cellStyle name="Normal" xfId="0" builtinId="0"/>
    <cellStyle name="Virgulă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tabSelected="1" zoomScaleNormal="100" workbookViewId="0">
      <selection activeCell="G10" sqref="G10:G18"/>
    </sheetView>
  </sheetViews>
  <sheetFormatPr defaultRowHeight="15" x14ac:dyDescent="0.25"/>
  <cols>
    <col min="1" max="1" width="3.140625" customWidth="1"/>
    <col min="3" max="3" width="21.140625" customWidth="1"/>
    <col min="4" max="4" width="8.5703125" customWidth="1"/>
    <col min="5" max="5" width="25" customWidth="1"/>
    <col min="6" max="6" width="20.5703125" customWidth="1"/>
    <col min="7" max="7" width="8.5703125" customWidth="1"/>
    <col min="8" max="8" width="9.42578125" customWidth="1"/>
    <col min="9" max="9" width="15.140625" customWidth="1"/>
    <col min="10" max="10" width="11.7109375" customWidth="1"/>
    <col min="11" max="11" width="15.7109375" customWidth="1"/>
    <col min="13" max="13" width="10.140625" bestFit="1" customWidth="1"/>
    <col min="15" max="15" width="10.140625" bestFit="1" customWidth="1"/>
    <col min="16" max="17" width="10.140625" customWidth="1"/>
    <col min="19" max="19" width="10.140625" bestFit="1" customWidth="1"/>
  </cols>
  <sheetData>
    <row r="1" spans="1:19" x14ac:dyDescent="0.25">
      <c r="A1" s="1" t="s">
        <v>0</v>
      </c>
    </row>
    <row r="2" spans="1:19" x14ac:dyDescent="0.25">
      <c r="A2" s="1" t="s">
        <v>55</v>
      </c>
      <c r="E2" s="1" t="s">
        <v>1</v>
      </c>
    </row>
    <row r="3" spans="1:19" ht="15.75" x14ac:dyDescent="0.25">
      <c r="A3" s="1"/>
      <c r="C3" s="34" t="s">
        <v>45</v>
      </c>
      <c r="E3" s="25"/>
      <c r="F3" s="35"/>
      <c r="G3" s="35"/>
    </row>
    <row r="4" spans="1:19" x14ac:dyDescent="0.25">
      <c r="A4" s="1"/>
      <c r="C4" s="1"/>
    </row>
    <row r="5" spans="1:19" ht="15.75" thickBot="1" x14ac:dyDescent="0.3">
      <c r="N5" t="s">
        <v>21</v>
      </c>
    </row>
    <row r="6" spans="1:19" ht="24.75" customHeight="1" x14ac:dyDescent="0.25">
      <c r="B6" s="68" t="s">
        <v>2</v>
      </c>
      <c r="C6" s="80" t="s">
        <v>3</v>
      </c>
      <c r="D6" s="88" t="s">
        <v>54</v>
      </c>
      <c r="E6" s="89"/>
      <c r="F6" s="80" t="s">
        <v>5</v>
      </c>
      <c r="G6" s="92" t="s">
        <v>6</v>
      </c>
      <c r="H6" s="80" t="s">
        <v>51</v>
      </c>
      <c r="I6" s="80"/>
      <c r="J6" s="80" t="s">
        <v>52</v>
      </c>
      <c r="K6" s="80"/>
      <c r="L6" s="69" t="s">
        <v>7</v>
      </c>
      <c r="M6" s="69"/>
      <c r="N6" s="69"/>
      <c r="O6" s="69"/>
      <c r="P6" s="69"/>
      <c r="Q6" s="69"/>
      <c r="R6" s="69"/>
      <c r="S6" s="81"/>
    </row>
    <row r="7" spans="1:19" x14ac:dyDescent="0.25">
      <c r="B7" s="72"/>
      <c r="C7" s="86"/>
      <c r="D7" s="90"/>
      <c r="E7" s="91"/>
      <c r="F7" s="86"/>
      <c r="G7" s="93"/>
      <c r="H7" s="73" t="s">
        <v>8</v>
      </c>
      <c r="I7" s="73" t="s">
        <v>9</v>
      </c>
      <c r="J7" s="73" t="s">
        <v>8</v>
      </c>
      <c r="K7" s="73" t="s">
        <v>9</v>
      </c>
      <c r="L7" s="73" t="s">
        <v>10</v>
      </c>
      <c r="M7" s="73"/>
      <c r="N7" s="73" t="s">
        <v>11</v>
      </c>
      <c r="O7" s="73"/>
      <c r="P7" s="73" t="s">
        <v>12</v>
      </c>
      <c r="Q7" s="73"/>
      <c r="R7" s="83" t="s">
        <v>44</v>
      </c>
      <c r="S7" s="84"/>
    </row>
    <row r="8" spans="1:19" ht="15.75" thickBot="1" x14ac:dyDescent="0.3">
      <c r="B8" s="85"/>
      <c r="C8" s="87"/>
      <c r="D8" s="90"/>
      <c r="E8" s="91"/>
      <c r="F8" s="87"/>
      <c r="G8" s="93"/>
      <c r="H8" s="82"/>
      <c r="I8" s="82"/>
      <c r="J8" s="82"/>
      <c r="K8" s="82"/>
      <c r="L8" s="2" t="s">
        <v>8</v>
      </c>
      <c r="M8" s="2" t="s">
        <v>9</v>
      </c>
      <c r="N8" s="2" t="s">
        <v>8</v>
      </c>
      <c r="O8" s="2" t="s">
        <v>9</v>
      </c>
      <c r="P8" s="31" t="s">
        <v>8</v>
      </c>
      <c r="Q8" s="31" t="s">
        <v>9</v>
      </c>
      <c r="R8" s="2" t="s">
        <v>8</v>
      </c>
      <c r="S8" s="3" t="s">
        <v>9</v>
      </c>
    </row>
    <row r="9" spans="1:1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 t="s">
        <v>13</v>
      </c>
      <c r="I9" s="5" t="s">
        <v>14</v>
      </c>
      <c r="J9" s="5" t="s">
        <v>15</v>
      </c>
      <c r="K9" s="5" t="s">
        <v>16</v>
      </c>
      <c r="L9" s="5">
        <v>9</v>
      </c>
      <c r="M9" s="5">
        <v>10</v>
      </c>
      <c r="N9" s="5">
        <v>11</v>
      </c>
      <c r="O9" s="5">
        <v>12</v>
      </c>
      <c r="P9" s="5">
        <v>13</v>
      </c>
      <c r="Q9" s="5">
        <v>14</v>
      </c>
      <c r="R9" s="5">
        <v>15</v>
      </c>
      <c r="S9" s="6">
        <v>16</v>
      </c>
    </row>
    <row r="10" spans="1:19" ht="45" customHeight="1" x14ac:dyDescent="0.25">
      <c r="B10" s="78" t="s">
        <v>57</v>
      </c>
      <c r="C10" s="76" t="s">
        <v>18</v>
      </c>
      <c r="D10" s="76" t="s">
        <v>59</v>
      </c>
      <c r="E10" s="76" t="s">
        <v>56</v>
      </c>
      <c r="F10" s="7" t="s">
        <v>17</v>
      </c>
      <c r="G10" s="7"/>
      <c r="H10" s="8">
        <f t="shared" ref="H10:I17" si="0">L10+N10+R10+P10</f>
        <v>84000</v>
      </c>
      <c r="I10" s="8">
        <f t="shared" si="0"/>
        <v>840000</v>
      </c>
      <c r="J10" s="8">
        <f t="shared" ref="J10:J17" si="1">G10*H10</f>
        <v>0</v>
      </c>
      <c r="K10" s="8">
        <f t="shared" ref="K10:K17" si="2">G10*I10</f>
        <v>0</v>
      </c>
      <c r="L10" s="8">
        <f>M10*10%</f>
        <v>21000</v>
      </c>
      <c r="M10" s="8">
        <v>210000</v>
      </c>
      <c r="N10" s="8">
        <f>O10*10%</f>
        <v>21000</v>
      </c>
      <c r="O10" s="8">
        <v>210000</v>
      </c>
      <c r="P10" s="8">
        <f>Q10*10%</f>
        <v>21000</v>
      </c>
      <c r="Q10" s="8">
        <v>210000</v>
      </c>
      <c r="R10" s="8">
        <f>S10*10%</f>
        <v>21000</v>
      </c>
      <c r="S10" s="8">
        <v>210000</v>
      </c>
    </row>
    <row r="11" spans="1:19" ht="45" customHeight="1" x14ac:dyDescent="0.25">
      <c r="B11" s="79"/>
      <c r="C11" s="77"/>
      <c r="D11" s="77"/>
      <c r="E11" s="77"/>
      <c r="F11" s="30" t="s">
        <v>53</v>
      </c>
      <c r="G11" s="11"/>
      <c r="H11" s="8">
        <f t="shared" si="0"/>
        <v>12600</v>
      </c>
      <c r="I11" s="8">
        <f t="shared" si="0"/>
        <v>126000</v>
      </c>
      <c r="J11" s="8">
        <f t="shared" si="1"/>
        <v>0</v>
      </c>
      <c r="K11" s="8">
        <f t="shared" si="2"/>
        <v>0</v>
      </c>
      <c r="L11" s="8">
        <f>M11*10%</f>
        <v>3150</v>
      </c>
      <c r="M11" s="12">
        <v>31500</v>
      </c>
      <c r="N11" s="8">
        <f>O11*10%</f>
        <v>3150</v>
      </c>
      <c r="O11" s="12">
        <v>31500</v>
      </c>
      <c r="P11" s="8">
        <f>Q11*10%</f>
        <v>3150</v>
      </c>
      <c r="Q11" s="12">
        <v>31500</v>
      </c>
      <c r="R11" s="8">
        <f>S11*10%</f>
        <v>3150</v>
      </c>
      <c r="S11" s="12">
        <v>31500</v>
      </c>
    </row>
    <row r="12" spans="1:19" ht="45" customHeight="1" x14ac:dyDescent="0.25">
      <c r="B12" s="79"/>
      <c r="C12" s="77"/>
      <c r="D12" s="77"/>
      <c r="E12" s="77"/>
      <c r="F12" s="30" t="s">
        <v>48</v>
      </c>
      <c r="G12" s="11"/>
      <c r="H12" s="8">
        <f t="shared" si="0"/>
        <v>5376</v>
      </c>
      <c r="I12" s="8">
        <f t="shared" si="0"/>
        <v>53760</v>
      </c>
      <c r="J12" s="8">
        <f t="shared" si="1"/>
        <v>0</v>
      </c>
      <c r="K12" s="8">
        <f t="shared" si="2"/>
        <v>0</v>
      </c>
      <c r="L12" s="12">
        <f t="shared" ref="L12:R12" si="3">L10*0.064</f>
        <v>1344</v>
      </c>
      <c r="M12" s="12">
        <f t="shared" si="3"/>
        <v>13440</v>
      </c>
      <c r="N12" s="12">
        <f t="shared" si="3"/>
        <v>1344</v>
      </c>
      <c r="O12" s="12">
        <f t="shared" ref="O12" si="4">O10*0.064</f>
        <v>13440</v>
      </c>
      <c r="P12" s="12">
        <f t="shared" si="3"/>
        <v>1344</v>
      </c>
      <c r="Q12" s="12">
        <f t="shared" ref="Q12" si="5">Q10*0.064</f>
        <v>13440</v>
      </c>
      <c r="R12" s="12">
        <f t="shared" si="3"/>
        <v>1344</v>
      </c>
      <c r="S12" s="12">
        <f t="shared" ref="S12" si="6">S10*0.064</f>
        <v>13440</v>
      </c>
    </row>
    <row r="13" spans="1:19" ht="45" customHeight="1" thickBot="1" x14ac:dyDescent="0.3">
      <c r="B13" s="79"/>
      <c r="C13" s="77"/>
      <c r="D13" s="77"/>
      <c r="E13" s="77"/>
      <c r="F13" s="10" t="s">
        <v>19</v>
      </c>
      <c r="G13" s="11"/>
      <c r="H13" s="12">
        <f t="shared" si="0"/>
        <v>5376</v>
      </c>
      <c r="I13" s="12">
        <f t="shared" si="0"/>
        <v>53760</v>
      </c>
      <c r="J13" s="12">
        <f t="shared" si="1"/>
        <v>0</v>
      </c>
      <c r="K13" s="12">
        <f t="shared" si="2"/>
        <v>0</v>
      </c>
      <c r="L13" s="12">
        <f t="shared" ref="L13:R13" si="7">L10*0.064</f>
        <v>1344</v>
      </c>
      <c r="M13" s="12">
        <f t="shared" si="7"/>
        <v>13440</v>
      </c>
      <c r="N13" s="12">
        <f t="shared" si="7"/>
        <v>1344</v>
      </c>
      <c r="O13" s="12">
        <f t="shared" ref="O13" si="8">O10*0.064</f>
        <v>13440</v>
      </c>
      <c r="P13" s="12">
        <f t="shared" si="7"/>
        <v>1344</v>
      </c>
      <c r="Q13" s="12">
        <f t="shared" ref="Q13" si="9">Q10*0.064</f>
        <v>13440</v>
      </c>
      <c r="R13" s="12">
        <f t="shared" si="7"/>
        <v>1344</v>
      </c>
      <c r="S13" s="12">
        <f t="shared" ref="S13" si="10">S10*0.064</f>
        <v>13440</v>
      </c>
    </row>
    <row r="14" spans="1:19" ht="19.5" customHeight="1" x14ac:dyDescent="0.25">
      <c r="B14" s="68" t="s">
        <v>58</v>
      </c>
      <c r="C14" s="69"/>
      <c r="D14" s="69"/>
      <c r="E14" s="69"/>
      <c r="F14" s="27" t="s">
        <v>17</v>
      </c>
      <c r="G14" s="27"/>
      <c r="H14" s="47">
        <f t="shared" si="0"/>
        <v>84000</v>
      </c>
      <c r="I14" s="47">
        <f t="shared" si="0"/>
        <v>840000</v>
      </c>
      <c r="J14" s="47">
        <f t="shared" si="1"/>
        <v>0</v>
      </c>
      <c r="K14" s="47">
        <f t="shared" si="2"/>
        <v>0</v>
      </c>
      <c r="L14" s="47">
        <f t="shared" ref="L14:S15" si="11">L10</f>
        <v>21000</v>
      </c>
      <c r="M14" s="47">
        <f t="shared" si="11"/>
        <v>210000</v>
      </c>
      <c r="N14" s="47">
        <f t="shared" si="11"/>
        <v>21000</v>
      </c>
      <c r="O14" s="47">
        <f t="shared" si="11"/>
        <v>210000</v>
      </c>
      <c r="P14" s="47">
        <f t="shared" si="11"/>
        <v>21000</v>
      </c>
      <c r="Q14" s="47">
        <f t="shared" si="11"/>
        <v>210000</v>
      </c>
      <c r="R14" s="47">
        <f t="shared" si="11"/>
        <v>21000</v>
      </c>
      <c r="S14" s="48">
        <f t="shared" si="11"/>
        <v>210000</v>
      </c>
    </row>
    <row r="15" spans="1:19" ht="33.75" customHeight="1" x14ac:dyDescent="0.25">
      <c r="B15" s="70"/>
      <c r="C15" s="71"/>
      <c r="D15" s="71"/>
      <c r="E15" s="71"/>
      <c r="F15" s="33" t="s">
        <v>53</v>
      </c>
      <c r="G15" s="31"/>
      <c r="H15" s="49">
        <f t="shared" si="0"/>
        <v>12600</v>
      </c>
      <c r="I15" s="49">
        <f t="shared" si="0"/>
        <v>126000</v>
      </c>
      <c r="J15" s="49">
        <f t="shared" si="1"/>
        <v>0</v>
      </c>
      <c r="K15" s="49">
        <f t="shared" si="2"/>
        <v>0</v>
      </c>
      <c r="L15" s="49">
        <f t="shared" si="11"/>
        <v>3150</v>
      </c>
      <c r="M15" s="49">
        <f t="shared" si="11"/>
        <v>31500</v>
      </c>
      <c r="N15" s="49">
        <f t="shared" si="11"/>
        <v>3150</v>
      </c>
      <c r="O15" s="49">
        <f t="shared" si="11"/>
        <v>31500</v>
      </c>
      <c r="P15" s="49">
        <f t="shared" si="11"/>
        <v>3150</v>
      </c>
      <c r="Q15" s="49">
        <f t="shared" si="11"/>
        <v>31500</v>
      </c>
      <c r="R15" s="49">
        <f t="shared" si="11"/>
        <v>3150</v>
      </c>
      <c r="S15" s="62">
        <f t="shared" si="11"/>
        <v>31500</v>
      </c>
    </row>
    <row r="16" spans="1:19" ht="30" customHeight="1" x14ac:dyDescent="0.25">
      <c r="B16" s="72"/>
      <c r="C16" s="73"/>
      <c r="D16" s="73"/>
      <c r="E16" s="73"/>
      <c r="F16" s="32" t="s">
        <v>48</v>
      </c>
      <c r="G16" s="28"/>
      <c r="H16" s="50">
        <f t="shared" si="0"/>
        <v>5376</v>
      </c>
      <c r="I16" s="50">
        <f t="shared" si="0"/>
        <v>53760</v>
      </c>
      <c r="J16" s="50">
        <f t="shared" si="1"/>
        <v>0</v>
      </c>
      <c r="K16" s="50">
        <f t="shared" si="2"/>
        <v>0</v>
      </c>
      <c r="L16" s="50">
        <f>L12</f>
        <v>1344</v>
      </c>
      <c r="M16" s="50">
        <f t="shared" ref="M16:S16" si="12">M12</f>
        <v>13440</v>
      </c>
      <c r="N16" s="50">
        <f t="shared" si="12"/>
        <v>1344</v>
      </c>
      <c r="O16" s="50">
        <f t="shared" si="12"/>
        <v>13440</v>
      </c>
      <c r="P16" s="50">
        <f t="shared" si="12"/>
        <v>1344</v>
      </c>
      <c r="Q16" s="50">
        <f t="shared" si="12"/>
        <v>13440</v>
      </c>
      <c r="R16" s="50">
        <f t="shared" si="12"/>
        <v>1344</v>
      </c>
      <c r="S16" s="51">
        <f t="shared" si="12"/>
        <v>13440</v>
      </c>
    </row>
    <row r="17" spans="2:19" ht="29.25" customHeight="1" x14ac:dyDescent="0.25">
      <c r="B17" s="72"/>
      <c r="C17" s="73"/>
      <c r="D17" s="73"/>
      <c r="E17" s="73"/>
      <c r="F17" s="16" t="s">
        <v>19</v>
      </c>
      <c r="G17" s="28"/>
      <c r="H17" s="50">
        <f t="shared" si="0"/>
        <v>5376</v>
      </c>
      <c r="I17" s="50">
        <f t="shared" si="0"/>
        <v>53760</v>
      </c>
      <c r="J17" s="50">
        <f t="shared" si="1"/>
        <v>0</v>
      </c>
      <c r="K17" s="50">
        <f t="shared" si="2"/>
        <v>0</v>
      </c>
      <c r="L17" s="50">
        <f>L13</f>
        <v>1344</v>
      </c>
      <c r="M17" s="50">
        <f>M13</f>
        <v>13440</v>
      </c>
      <c r="N17" s="50">
        <f t="shared" ref="N17:S17" si="13">N13</f>
        <v>1344</v>
      </c>
      <c r="O17" s="50">
        <f t="shared" si="13"/>
        <v>13440</v>
      </c>
      <c r="P17" s="50">
        <f t="shared" si="13"/>
        <v>1344</v>
      </c>
      <c r="Q17" s="50">
        <f t="shared" si="13"/>
        <v>13440</v>
      </c>
      <c r="R17" s="50">
        <f t="shared" si="13"/>
        <v>1344</v>
      </c>
      <c r="S17" s="51">
        <f t="shared" si="13"/>
        <v>13440</v>
      </c>
    </row>
    <row r="18" spans="2:19" ht="29.25" customHeight="1" thickBot="1" x14ac:dyDescent="0.3">
      <c r="B18" s="74"/>
      <c r="C18" s="75"/>
      <c r="D18" s="75"/>
      <c r="E18" s="75"/>
      <c r="F18" s="18" t="s">
        <v>20</v>
      </c>
      <c r="G18" s="29"/>
      <c r="H18" s="19"/>
      <c r="I18" s="19"/>
      <c r="J18" s="52">
        <f>SUM(J14:J17)</f>
        <v>0</v>
      </c>
      <c r="K18" s="52">
        <f>SUM(K14:K17)</f>
        <v>0</v>
      </c>
      <c r="L18" s="52"/>
      <c r="M18" s="52"/>
      <c r="N18" s="52"/>
      <c r="O18" s="52"/>
      <c r="P18" s="52"/>
      <c r="Q18" s="52"/>
      <c r="R18" s="52"/>
      <c r="S18" s="53"/>
    </row>
    <row r="19" spans="2:19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1" spans="2:19" ht="15.75" x14ac:dyDescent="0.25">
      <c r="C21" s="23"/>
      <c r="F21" s="24"/>
      <c r="J21" s="24"/>
      <c r="M21" s="25"/>
      <c r="N21" s="25"/>
      <c r="O21" s="24"/>
      <c r="P21" s="24"/>
      <c r="Q21" s="24"/>
    </row>
    <row r="22" spans="2:19" ht="15.75" x14ac:dyDescent="0.25">
      <c r="C22" s="23"/>
      <c r="F22" s="24"/>
      <c r="J22" s="24"/>
      <c r="M22" s="25"/>
      <c r="N22" s="25"/>
      <c r="O22" s="24"/>
      <c r="P22" s="24"/>
      <c r="Q22" s="24"/>
    </row>
    <row r="25" spans="2:19" ht="15.75" x14ac:dyDescent="0.25">
      <c r="O25" s="24"/>
      <c r="P25" s="24"/>
      <c r="Q25" s="24"/>
    </row>
    <row r="26" spans="2:19" ht="15.75" x14ac:dyDescent="0.25">
      <c r="O26" s="24"/>
      <c r="P26" s="24"/>
      <c r="Q26" s="24"/>
    </row>
    <row r="28" spans="2:19" x14ac:dyDescent="0.25">
      <c r="J28" s="66"/>
      <c r="K28" s="66"/>
    </row>
  </sheetData>
  <mergeCells count="21">
    <mergeCell ref="B6:B8"/>
    <mergeCell ref="C6:C8"/>
    <mergeCell ref="D6:E8"/>
    <mergeCell ref="F6:F8"/>
    <mergeCell ref="G6:G8"/>
    <mergeCell ref="J6:K6"/>
    <mergeCell ref="L6:S6"/>
    <mergeCell ref="H7:H8"/>
    <mergeCell ref="I7:I8"/>
    <mergeCell ref="J7:J8"/>
    <mergeCell ref="K7:K8"/>
    <mergeCell ref="L7:M7"/>
    <mergeCell ref="N7:O7"/>
    <mergeCell ref="R7:S7"/>
    <mergeCell ref="H6:I6"/>
    <mergeCell ref="P7:Q7"/>
    <mergeCell ref="B14:E18"/>
    <mergeCell ref="C10:C13"/>
    <mergeCell ref="D10:D13"/>
    <mergeCell ref="E10:E13"/>
    <mergeCell ref="B10:B13"/>
  </mergeCells>
  <pageMargins left="0.25" right="0.25" top="0.75" bottom="0.2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AD455-280B-43F6-A406-B9B68300E3BE}">
  <dimension ref="A1:I25"/>
  <sheetViews>
    <sheetView topLeftCell="A9" zoomScaleNormal="100" workbookViewId="0">
      <selection activeCell="G10" sqref="G10:G1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" customWidth="1"/>
    <col min="7" max="7" width="8.5703125" customWidth="1"/>
    <col min="8" max="8" width="10.28515625" customWidth="1"/>
    <col min="9" max="9" width="11.5703125" customWidth="1"/>
  </cols>
  <sheetData>
    <row r="1" spans="1:9" x14ac:dyDescent="0.25">
      <c r="A1" s="1" t="s">
        <v>0</v>
      </c>
    </row>
    <row r="2" spans="1:9" x14ac:dyDescent="0.25">
      <c r="A2" s="1" t="s">
        <v>55</v>
      </c>
      <c r="E2" s="1" t="s">
        <v>1</v>
      </c>
    </row>
    <row r="3" spans="1:9" ht="15.75" x14ac:dyDescent="0.25">
      <c r="A3" s="1"/>
      <c r="C3" s="40" t="s">
        <v>26</v>
      </c>
      <c r="E3" s="25"/>
      <c r="F3" s="35"/>
      <c r="G3" s="35"/>
    </row>
    <row r="4" spans="1:9" ht="11.25" customHeight="1" x14ac:dyDescent="0.25">
      <c r="A4" s="1"/>
      <c r="C4" s="1"/>
    </row>
    <row r="5" spans="1:9" ht="15.75" thickBot="1" x14ac:dyDescent="0.3">
      <c r="I5" s="36" t="s">
        <v>22</v>
      </c>
    </row>
    <row r="6" spans="1:9" ht="24.75" customHeight="1" x14ac:dyDescent="0.25">
      <c r="B6" s="68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23</v>
      </c>
      <c r="I6" s="95"/>
    </row>
    <row r="7" spans="1:9" x14ac:dyDescent="0.25">
      <c r="B7" s="72"/>
      <c r="C7" s="86"/>
      <c r="D7" s="90"/>
      <c r="E7" s="91"/>
      <c r="F7" s="86"/>
      <c r="G7" s="93"/>
      <c r="H7" s="96"/>
      <c r="I7" s="97"/>
    </row>
    <row r="8" spans="1:9" ht="43.5" thickBot="1" x14ac:dyDescent="0.3">
      <c r="B8" s="85"/>
      <c r="C8" s="87"/>
      <c r="D8" s="90"/>
      <c r="E8" s="91"/>
      <c r="F8" s="87"/>
      <c r="G8" s="93"/>
      <c r="H8" s="37" t="s">
        <v>24</v>
      </c>
      <c r="I8" s="38" t="s">
        <v>25</v>
      </c>
    </row>
    <row r="9" spans="1:9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9" ht="45" customHeight="1" x14ac:dyDescent="0.25">
      <c r="B10" s="78" t="s">
        <v>57</v>
      </c>
      <c r="C10" s="76" t="s">
        <v>18</v>
      </c>
      <c r="D10" s="76" t="s">
        <v>59</v>
      </c>
      <c r="E10" s="76" t="s">
        <v>60</v>
      </c>
      <c r="F10" s="7" t="s">
        <v>17</v>
      </c>
      <c r="G10" s="7"/>
      <c r="H10" s="8">
        <v>21000</v>
      </c>
      <c r="I10" s="9">
        <f>H10*G10</f>
        <v>0</v>
      </c>
    </row>
    <row r="11" spans="1:9" ht="45" customHeight="1" x14ac:dyDescent="0.25">
      <c r="B11" s="79"/>
      <c r="C11" s="77"/>
      <c r="D11" s="77"/>
      <c r="E11" s="77"/>
      <c r="F11" s="30" t="s">
        <v>53</v>
      </c>
      <c r="G11" s="11"/>
      <c r="H11" s="8">
        <v>3150</v>
      </c>
      <c r="I11" s="9">
        <f>H11*G11</f>
        <v>0</v>
      </c>
    </row>
    <row r="12" spans="1:9" ht="45" customHeight="1" x14ac:dyDescent="0.25">
      <c r="B12" s="79"/>
      <c r="C12" s="77"/>
      <c r="D12" s="77"/>
      <c r="E12" s="77"/>
      <c r="F12" s="30" t="s">
        <v>48</v>
      </c>
      <c r="G12" s="11"/>
      <c r="H12" s="12">
        <v>1344</v>
      </c>
      <c r="I12" s="9">
        <f>H12*G12</f>
        <v>0</v>
      </c>
    </row>
    <row r="13" spans="1:9" ht="45" customHeight="1" thickBot="1" x14ac:dyDescent="0.3">
      <c r="B13" s="79"/>
      <c r="C13" s="77"/>
      <c r="D13" s="77"/>
      <c r="E13" s="77"/>
      <c r="F13" s="10" t="s">
        <v>19</v>
      </c>
      <c r="G13" s="11"/>
      <c r="H13" s="12">
        <v>1344</v>
      </c>
      <c r="I13" s="13">
        <f>H13*G13</f>
        <v>0</v>
      </c>
    </row>
    <row r="14" spans="1:9" ht="19.5" customHeight="1" x14ac:dyDescent="0.25">
      <c r="B14" s="68" t="s">
        <v>58</v>
      </c>
      <c r="C14" s="69"/>
      <c r="D14" s="69"/>
      <c r="E14" s="69"/>
      <c r="F14" s="58" t="s">
        <v>17</v>
      </c>
      <c r="G14" s="63"/>
      <c r="H14" s="14">
        <f t="shared" ref="H14:I17" si="0">H10</f>
        <v>21000</v>
      </c>
      <c r="I14" s="15">
        <f t="shared" si="0"/>
        <v>0</v>
      </c>
    </row>
    <row r="15" spans="1:9" ht="30" customHeight="1" x14ac:dyDescent="0.25">
      <c r="B15" s="70"/>
      <c r="C15" s="71"/>
      <c r="D15" s="71"/>
      <c r="E15" s="71"/>
      <c r="F15" s="33" t="s">
        <v>53</v>
      </c>
      <c r="G15" s="65"/>
      <c r="H15" s="46">
        <f t="shared" si="0"/>
        <v>3150</v>
      </c>
      <c r="I15" s="54">
        <f t="shared" si="0"/>
        <v>0</v>
      </c>
    </row>
    <row r="16" spans="1:9" ht="29.25" customHeight="1" x14ac:dyDescent="0.25">
      <c r="B16" s="70"/>
      <c r="C16" s="71"/>
      <c r="D16" s="71"/>
      <c r="E16" s="71"/>
      <c r="F16" s="59" t="s">
        <v>48</v>
      </c>
      <c r="G16" s="64"/>
      <c r="H16" s="46">
        <f t="shared" si="0"/>
        <v>1344</v>
      </c>
      <c r="I16" s="17">
        <f t="shared" si="0"/>
        <v>0</v>
      </c>
    </row>
    <row r="17" spans="1:9" ht="29.25" customHeight="1" x14ac:dyDescent="0.25">
      <c r="B17" s="72"/>
      <c r="C17" s="73"/>
      <c r="D17" s="73"/>
      <c r="E17" s="73"/>
      <c r="F17" s="60" t="s">
        <v>19</v>
      </c>
      <c r="G17" s="64"/>
      <c r="H17" s="50">
        <f t="shared" si="0"/>
        <v>1344</v>
      </c>
      <c r="I17" s="51">
        <f t="shared" si="0"/>
        <v>0</v>
      </c>
    </row>
    <row r="18" spans="1:9" ht="29.25" customHeight="1" thickBot="1" x14ac:dyDescent="0.3">
      <c r="B18" s="74"/>
      <c r="C18" s="75"/>
      <c r="D18" s="75"/>
      <c r="E18" s="75"/>
      <c r="F18" s="61" t="s">
        <v>20</v>
      </c>
      <c r="G18" s="29"/>
      <c r="H18" s="19"/>
      <c r="I18" s="53">
        <f t="shared" ref="I18" si="1">SUM(I14:I17)</f>
        <v>0</v>
      </c>
    </row>
    <row r="19" spans="1:9" ht="29.2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9" ht="15.75" x14ac:dyDescent="0.25">
      <c r="A20" s="41"/>
      <c r="B20" s="23"/>
      <c r="D20" s="24"/>
      <c r="G20" s="24"/>
    </row>
    <row r="21" spans="1:9" ht="15.75" x14ac:dyDescent="0.25">
      <c r="A21" s="41"/>
      <c r="B21" s="23"/>
      <c r="D21" s="24"/>
      <c r="G21" s="24"/>
    </row>
    <row r="22" spans="1:9" ht="11.25" customHeight="1" x14ac:dyDescent="0.25">
      <c r="A22" s="41"/>
    </row>
    <row r="23" spans="1:9" ht="11.25" customHeight="1" x14ac:dyDescent="0.25">
      <c r="A23" s="41"/>
    </row>
    <row r="24" spans="1:9" ht="15.75" x14ac:dyDescent="0.25">
      <c r="A24" s="43"/>
      <c r="C24" s="24"/>
      <c r="G24" s="24"/>
    </row>
    <row r="25" spans="1:9" ht="15.75" x14ac:dyDescent="0.25">
      <c r="A25" s="43"/>
      <c r="C25" s="24"/>
      <c r="D25" s="42"/>
      <c r="E25" s="43"/>
      <c r="F25" s="43"/>
      <c r="G25" s="24"/>
    </row>
  </sheetData>
  <mergeCells count="11">
    <mergeCell ref="H6:I7"/>
    <mergeCell ref="B6:B8"/>
    <mergeCell ref="C6:C8"/>
    <mergeCell ref="D6:E8"/>
    <mergeCell ref="F6:F8"/>
    <mergeCell ref="G6:G8"/>
    <mergeCell ref="B10:B13"/>
    <mergeCell ref="C10:C13"/>
    <mergeCell ref="D10:D13"/>
    <mergeCell ref="E10:E13"/>
    <mergeCell ref="B14:E18"/>
  </mergeCells>
  <printOptions horizontalCentered="1"/>
  <pageMargins left="0.5" right="0.5" top="0.5" bottom="0.2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5"/>
  <sheetViews>
    <sheetView view="pageBreakPreview" topLeftCell="A11" zoomScaleNormal="100" zoomScaleSheetLayoutView="100" workbookViewId="0">
      <selection activeCell="G10" sqref="G10:G1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19.85546875" customWidth="1"/>
    <col min="7" max="7" width="8.5703125" customWidth="1"/>
    <col min="8" max="8" width="10.28515625" customWidth="1"/>
    <col min="9" max="9" width="11.5703125" customWidth="1"/>
  </cols>
  <sheetData>
    <row r="1" spans="1:11" x14ac:dyDescent="0.25">
      <c r="A1" s="1" t="s">
        <v>0</v>
      </c>
    </row>
    <row r="2" spans="1:11" x14ac:dyDescent="0.25">
      <c r="A2" s="1" t="s">
        <v>55</v>
      </c>
      <c r="E2" s="1" t="s">
        <v>1</v>
      </c>
    </row>
    <row r="3" spans="1:11" ht="15.75" x14ac:dyDescent="0.25">
      <c r="A3" s="1"/>
      <c r="C3" s="40" t="s">
        <v>29</v>
      </c>
      <c r="E3" s="25"/>
      <c r="F3" s="35"/>
      <c r="G3" s="35"/>
    </row>
    <row r="4" spans="1:11" ht="10.5" customHeight="1" x14ac:dyDescent="0.25">
      <c r="A4" s="1"/>
      <c r="C4" s="1"/>
    </row>
    <row r="5" spans="1:11" ht="15.75" thickBot="1" x14ac:dyDescent="0.3">
      <c r="I5" s="36" t="s">
        <v>27</v>
      </c>
    </row>
    <row r="6" spans="1:11" ht="24.75" customHeight="1" x14ac:dyDescent="0.25">
      <c r="B6" s="68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28</v>
      </c>
      <c r="I6" s="95"/>
    </row>
    <row r="7" spans="1:11" x14ac:dyDescent="0.25">
      <c r="B7" s="72"/>
      <c r="C7" s="86"/>
      <c r="D7" s="90"/>
      <c r="E7" s="91"/>
      <c r="F7" s="86"/>
      <c r="G7" s="93"/>
      <c r="H7" s="96"/>
      <c r="I7" s="97"/>
    </row>
    <row r="8" spans="1:11" ht="43.5" thickBot="1" x14ac:dyDescent="0.3">
      <c r="B8" s="85"/>
      <c r="C8" s="87"/>
      <c r="D8" s="90"/>
      <c r="E8" s="91"/>
      <c r="F8" s="87"/>
      <c r="G8" s="93"/>
      <c r="H8" s="37" t="s">
        <v>24</v>
      </c>
      <c r="I8" s="38" t="s">
        <v>25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5</v>
      </c>
      <c r="I9" s="39">
        <v>6</v>
      </c>
    </row>
    <row r="10" spans="1:11" ht="45" customHeight="1" x14ac:dyDescent="0.25">
      <c r="B10" s="78" t="s">
        <v>57</v>
      </c>
      <c r="C10" s="76" t="s">
        <v>18</v>
      </c>
      <c r="D10" s="76" t="s">
        <v>59</v>
      </c>
      <c r="E10" s="76" t="s">
        <v>61</v>
      </c>
      <c r="F10" s="7" t="s">
        <v>17</v>
      </c>
      <c r="G10" s="7"/>
      <c r="H10" s="8">
        <v>210000</v>
      </c>
      <c r="I10" s="9">
        <f>H10*G10</f>
        <v>0</v>
      </c>
      <c r="J10">
        <f>12.165+1.61</f>
        <v>13.774999999999999</v>
      </c>
      <c r="K10">
        <f>J10*7.5*2</f>
        <v>206.62499999999997</v>
      </c>
    </row>
    <row r="11" spans="1:11" ht="45" customHeight="1" x14ac:dyDescent="0.25">
      <c r="B11" s="79"/>
      <c r="C11" s="77"/>
      <c r="D11" s="77"/>
      <c r="E11" s="77"/>
      <c r="F11" s="30" t="s">
        <v>53</v>
      </c>
      <c r="G11" s="11"/>
      <c r="H11" s="12">
        <v>31500</v>
      </c>
      <c r="I11" s="9">
        <f>H11*G11</f>
        <v>0</v>
      </c>
    </row>
    <row r="12" spans="1:11" ht="45" customHeight="1" x14ac:dyDescent="0.25">
      <c r="B12" s="79"/>
      <c r="C12" s="77"/>
      <c r="D12" s="77"/>
      <c r="E12" s="77"/>
      <c r="F12" s="30" t="s">
        <v>48</v>
      </c>
      <c r="G12" s="11"/>
      <c r="H12" s="12">
        <v>13440</v>
      </c>
      <c r="I12" s="9">
        <f>H12*G12</f>
        <v>0</v>
      </c>
    </row>
    <row r="13" spans="1:11" ht="45" customHeight="1" thickBot="1" x14ac:dyDescent="0.3">
      <c r="B13" s="79"/>
      <c r="C13" s="77"/>
      <c r="D13" s="77"/>
      <c r="E13" s="77"/>
      <c r="F13" s="10" t="s">
        <v>19</v>
      </c>
      <c r="G13" s="11"/>
      <c r="H13" s="12">
        <v>13440</v>
      </c>
      <c r="I13" s="13">
        <f>H13*G13</f>
        <v>0</v>
      </c>
      <c r="K13">
        <f t="shared" ref="K13:K17" si="0">J13*7.5*2</f>
        <v>0</v>
      </c>
    </row>
    <row r="14" spans="1:11" ht="19.5" customHeight="1" x14ac:dyDescent="0.25">
      <c r="B14" s="68" t="s">
        <v>58</v>
      </c>
      <c r="C14" s="69"/>
      <c r="D14" s="69"/>
      <c r="E14" s="69"/>
      <c r="F14" s="58" t="s">
        <v>17</v>
      </c>
      <c r="G14" s="63"/>
      <c r="H14" s="14">
        <f>H10</f>
        <v>210000</v>
      </c>
      <c r="I14" s="15">
        <f>I10</f>
        <v>0</v>
      </c>
      <c r="K14">
        <f t="shared" si="0"/>
        <v>0</v>
      </c>
    </row>
    <row r="15" spans="1:11" ht="37.5" customHeight="1" x14ac:dyDescent="0.25">
      <c r="B15" s="70"/>
      <c r="C15" s="71"/>
      <c r="D15" s="71"/>
      <c r="E15" s="71"/>
      <c r="F15" s="33" t="s">
        <v>53</v>
      </c>
      <c r="G15" s="65"/>
      <c r="H15" s="46">
        <f>H11</f>
        <v>31500</v>
      </c>
      <c r="I15" s="54">
        <f>I11</f>
        <v>0</v>
      </c>
    </row>
    <row r="16" spans="1:11" ht="29.25" customHeight="1" x14ac:dyDescent="0.25">
      <c r="B16" s="70"/>
      <c r="C16" s="71"/>
      <c r="D16" s="71"/>
      <c r="E16" s="71"/>
      <c r="F16" s="59" t="s">
        <v>48</v>
      </c>
      <c r="G16" s="64"/>
      <c r="H16" s="46">
        <f>H12</f>
        <v>13440</v>
      </c>
      <c r="I16" s="17">
        <f t="shared" ref="I16:I17" si="1">I12</f>
        <v>0</v>
      </c>
    </row>
    <row r="17" spans="1:11" ht="29.25" customHeight="1" x14ac:dyDescent="0.25">
      <c r="B17" s="72"/>
      <c r="C17" s="73"/>
      <c r="D17" s="73"/>
      <c r="E17" s="73"/>
      <c r="F17" s="60" t="s">
        <v>19</v>
      </c>
      <c r="G17" s="64"/>
      <c r="H17" s="50">
        <f>H13</f>
        <v>13440</v>
      </c>
      <c r="I17" s="51">
        <f t="shared" si="1"/>
        <v>0</v>
      </c>
      <c r="K17">
        <f t="shared" si="0"/>
        <v>0</v>
      </c>
    </row>
    <row r="18" spans="1:11" ht="29.25" customHeight="1" thickBot="1" x14ac:dyDescent="0.3">
      <c r="B18" s="74"/>
      <c r="C18" s="75"/>
      <c r="D18" s="75"/>
      <c r="E18" s="75"/>
      <c r="F18" s="61" t="s">
        <v>20</v>
      </c>
      <c r="G18" s="29"/>
      <c r="H18" s="19"/>
      <c r="I18" s="53">
        <f t="shared" ref="I18" si="2">SUM(I14:I17)</f>
        <v>0</v>
      </c>
    </row>
    <row r="19" spans="1:11" ht="15" customHeight="1" x14ac:dyDescent="0.25">
      <c r="B19" s="20"/>
      <c r="C19" s="20"/>
      <c r="D19" s="20"/>
      <c r="E19" s="20"/>
      <c r="F19" s="21"/>
      <c r="G19" s="20"/>
      <c r="H19" s="22"/>
      <c r="I19" s="22"/>
    </row>
    <row r="20" spans="1:11" ht="15.75" x14ac:dyDescent="0.25">
      <c r="A20" s="41"/>
      <c r="B20" s="23"/>
      <c r="D20" s="24"/>
      <c r="G20" s="24"/>
    </row>
    <row r="21" spans="1:11" ht="15.75" x14ac:dyDescent="0.25">
      <c r="A21" s="41"/>
      <c r="B21" s="23"/>
      <c r="D21" s="24"/>
      <c r="G21" s="24"/>
    </row>
    <row r="22" spans="1:11" ht="8.25" customHeight="1" x14ac:dyDescent="0.25">
      <c r="A22" s="41"/>
    </row>
    <row r="23" spans="1:11" ht="11.25" customHeight="1" x14ac:dyDescent="0.25">
      <c r="A23" s="41"/>
    </row>
    <row r="24" spans="1:11" ht="15.75" x14ac:dyDescent="0.25">
      <c r="A24" s="43"/>
      <c r="C24" s="24"/>
      <c r="G24" s="24"/>
    </row>
    <row r="25" spans="1:11" ht="15.75" x14ac:dyDescent="0.25">
      <c r="A25" s="43"/>
      <c r="C25" s="24"/>
      <c r="D25" s="42"/>
      <c r="E25" s="43"/>
      <c r="F25" s="43"/>
      <c r="G25" s="24"/>
    </row>
  </sheetData>
  <mergeCells count="11">
    <mergeCell ref="B14:E18"/>
    <mergeCell ref="C10:C13"/>
    <mergeCell ref="D10:D13"/>
    <mergeCell ref="E10:E13"/>
    <mergeCell ref="H6:I7"/>
    <mergeCell ref="B10:B13"/>
    <mergeCell ref="B6:B8"/>
    <mergeCell ref="C6:C8"/>
    <mergeCell ref="D6:E8"/>
    <mergeCell ref="F6:F8"/>
    <mergeCell ref="G6:G8"/>
  </mergeCells>
  <printOptions horizontalCentered="1"/>
  <pageMargins left="0.5" right="0.5" top="0.75" bottom="0.2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A81E-EC51-4ABD-852C-9A24E4F69B3F}">
  <sheetPr>
    <pageSetUpPr fitToPage="1"/>
  </sheetPr>
  <dimension ref="A1:M25"/>
  <sheetViews>
    <sheetView topLeftCell="A11" zoomScaleNormal="100" workbookViewId="0">
      <selection activeCell="G10" sqref="G10:G1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x14ac:dyDescent="0.25">
      <c r="A2" s="1" t="s">
        <v>55</v>
      </c>
      <c r="E2" s="1" t="s">
        <v>1</v>
      </c>
    </row>
    <row r="3" spans="1:13" ht="15.75" x14ac:dyDescent="0.25">
      <c r="A3" s="1"/>
      <c r="C3" s="34" t="s">
        <v>35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30</v>
      </c>
    </row>
    <row r="6" spans="1:13" ht="24.75" customHeight="1" x14ac:dyDescent="0.25">
      <c r="B6" s="68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31</v>
      </c>
      <c r="I6" s="102"/>
      <c r="J6" s="98" t="s">
        <v>32</v>
      </c>
      <c r="K6" s="95"/>
    </row>
    <row r="7" spans="1:13" x14ac:dyDescent="0.25">
      <c r="B7" s="72"/>
      <c r="C7" s="86"/>
      <c r="D7" s="90"/>
      <c r="E7" s="91"/>
      <c r="F7" s="86"/>
      <c r="G7" s="93"/>
      <c r="H7" s="96"/>
      <c r="I7" s="103"/>
      <c r="J7" s="99"/>
      <c r="K7" s="97"/>
    </row>
    <row r="8" spans="1:13" ht="16.5" thickBot="1" x14ac:dyDescent="0.3">
      <c r="B8" s="85"/>
      <c r="C8" s="87"/>
      <c r="D8" s="90"/>
      <c r="E8" s="91"/>
      <c r="F8" s="87"/>
      <c r="G8" s="93"/>
      <c r="H8" s="44" t="s">
        <v>33</v>
      </c>
      <c r="I8" s="44" t="s">
        <v>34</v>
      </c>
      <c r="J8" s="44" t="s">
        <v>33</v>
      </c>
      <c r="K8" s="45" t="s">
        <v>34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45" customHeight="1" x14ac:dyDescent="0.25">
      <c r="B10" s="78" t="s">
        <v>57</v>
      </c>
      <c r="C10" s="76" t="s">
        <v>18</v>
      </c>
      <c r="D10" s="76" t="s">
        <v>59</v>
      </c>
      <c r="E10" s="76" t="s">
        <v>62</v>
      </c>
      <c r="F10" s="7" t="s">
        <v>17</v>
      </c>
      <c r="G10" s="7"/>
      <c r="H10" s="8">
        <v>21000</v>
      </c>
      <c r="I10" s="8">
        <v>210000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45" customHeight="1" x14ac:dyDescent="0.25">
      <c r="B11" s="79"/>
      <c r="C11" s="77"/>
      <c r="D11" s="77"/>
      <c r="E11" s="77"/>
      <c r="F11" s="30" t="s">
        <v>53</v>
      </c>
      <c r="G11" s="11"/>
      <c r="H11" s="8">
        <v>3150</v>
      </c>
      <c r="I11" s="12">
        <v>31500</v>
      </c>
      <c r="J11" s="8">
        <f>H11*G11</f>
        <v>0</v>
      </c>
      <c r="K11" s="9">
        <f>I11*G11</f>
        <v>0</v>
      </c>
    </row>
    <row r="12" spans="1:13" ht="45" customHeight="1" x14ac:dyDescent="0.25">
      <c r="B12" s="79"/>
      <c r="C12" s="77"/>
      <c r="D12" s="77"/>
      <c r="E12" s="77"/>
      <c r="F12" s="30" t="s">
        <v>48</v>
      </c>
      <c r="G12" s="11"/>
      <c r="H12" s="12">
        <v>1344</v>
      </c>
      <c r="I12" s="12">
        <v>13440</v>
      </c>
      <c r="J12" s="8">
        <f>H12*G12</f>
        <v>0</v>
      </c>
      <c r="K12" s="9">
        <f>I12*G12</f>
        <v>0</v>
      </c>
    </row>
    <row r="13" spans="1:13" ht="45" customHeight="1" thickBot="1" x14ac:dyDescent="0.3">
      <c r="B13" s="100"/>
      <c r="C13" s="101"/>
      <c r="D13" s="101"/>
      <c r="E13" s="101"/>
      <c r="F13" s="10" t="s">
        <v>19</v>
      </c>
      <c r="G13" s="11"/>
      <c r="H13" s="12">
        <v>1344</v>
      </c>
      <c r="I13" s="12">
        <v>13440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70" t="s">
        <v>58</v>
      </c>
      <c r="C14" s="71"/>
      <c r="D14" s="71"/>
      <c r="E14" s="104"/>
      <c r="F14" s="26" t="s">
        <v>17</v>
      </c>
      <c r="G14" s="63"/>
      <c r="H14" s="14">
        <f t="shared" ref="H14:K17" si="1">H10</f>
        <v>21000</v>
      </c>
      <c r="I14" s="14">
        <f t="shared" si="1"/>
        <v>210000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70"/>
      <c r="C15" s="71"/>
      <c r="D15" s="71"/>
      <c r="E15" s="104"/>
      <c r="F15" s="57" t="s">
        <v>53</v>
      </c>
      <c r="G15" s="65"/>
      <c r="H15" s="49">
        <f t="shared" si="1"/>
        <v>3150</v>
      </c>
      <c r="I15" s="49">
        <f t="shared" si="1"/>
        <v>31500</v>
      </c>
      <c r="J15" s="49">
        <f t="shared" si="1"/>
        <v>0</v>
      </c>
      <c r="K15" s="62">
        <f t="shared" si="1"/>
        <v>0</v>
      </c>
    </row>
    <row r="16" spans="1:13" ht="32.25" customHeight="1" x14ac:dyDescent="0.25">
      <c r="B16" s="70"/>
      <c r="C16" s="71"/>
      <c r="D16" s="71"/>
      <c r="E16" s="104"/>
      <c r="F16" s="57" t="s">
        <v>48</v>
      </c>
      <c r="G16" s="64"/>
      <c r="H16" s="49">
        <f t="shared" si="1"/>
        <v>1344</v>
      </c>
      <c r="I16" s="49">
        <f t="shared" si="1"/>
        <v>13440</v>
      </c>
      <c r="J16" s="49">
        <f t="shared" si="1"/>
        <v>0</v>
      </c>
      <c r="K16" s="62">
        <f t="shared" si="1"/>
        <v>0</v>
      </c>
    </row>
    <row r="17" spans="2:13" ht="29.25" customHeight="1" x14ac:dyDescent="0.25">
      <c r="B17" s="72"/>
      <c r="C17" s="73"/>
      <c r="D17" s="73"/>
      <c r="E17" s="105"/>
      <c r="F17" s="55" t="s">
        <v>19</v>
      </c>
      <c r="G17" s="64"/>
      <c r="H17" s="50">
        <f t="shared" si="1"/>
        <v>1344</v>
      </c>
      <c r="I17" s="50">
        <f t="shared" si="1"/>
        <v>13440</v>
      </c>
      <c r="J17" s="50">
        <f t="shared" si="1"/>
        <v>0</v>
      </c>
      <c r="K17" s="51">
        <f t="shared" si="1"/>
        <v>0</v>
      </c>
      <c r="M17">
        <f t="shared" si="0"/>
        <v>0</v>
      </c>
    </row>
    <row r="18" spans="2:13" ht="29.25" customHeight="1" thickBot="1" x14ac:dyDescent="0.3">
      <c r="B18" s="74"/>
      <c r="C18" s="75"/>
      <c r="D18" s="75"/>
      <c r="E18" s="106"/>
      <c r="F18" s="56" t="s">
        <v>20</v>
      </c>
      <c r="G18" s="29"/>
      <c r="H18" s="52"/>
      <c r="I18" s="52"/>
      <c r="J18" s="52">
        <f t="shared" ref="J18:K18" si="2">SUM(J14:J17)</f>
        <v>0</v>
      </c>
      <c r="K18" s="53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24"/>
    </row>
    <row r="24" spans="2:13" ht="15.75" x14ac:dyDescent="0.25">
      <c r="C24" s="24"/>
      <c r="G24" s="24"/>
      <c r="I24" s="36"/>
      <c r="J24" s="24"/>
      <c r="K24" s="24"/>
    </row>
    <row r="25" spans="2:13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rintOptions horizontalCentered="1"/>
  <pageMargins left="0.5" right="0.5" top="0.5" bottom="0.25" header="0.3" footer="0.3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6344-FD68-42FC-9A08-A313A90D16C2}">
  <sheetPr>
    <pageSetUpPr fitToPage="1"/>
  </sheetPr>
  <dimension ref="A1:K25"/>
  <sheetViews>
    <sheetView topLeftCell="A8" zoomScaleNormal="100" workbookViewId="0">
      <selection activeCell="G10" sqref="G10:G1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1" x14ac:dyDescent="0.25">
      <c r="A1" s="1" t="s">
        <v>0</v>
      </c>
    </row>
    <row r="2" spans="1:11" x14ac:dyDescent="0.25">
      <c r="A2" s="1" t="s">
        <v>55</v>
      </c>
      <c r="E2" s="1" t="s">
        <v>1</v>
      </c>
    </row>
    <row r="3" spans="1:11" ht="15.75" x14ac:dyDescent="0.25">
      <c r="A3" s="1"/>
      <c r="C3" s="34" t="s">
        <v>41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40</v>
      </c>
    </row>
    <row r="6" spans="1:11" ht="24.75" customHeight="1" x14ac:dyDescent="0.25">
      <c r="B6" s="68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42</v>
      </c>
      <c r="I6" s="102"/>
      <c r="J6" s="98" t="s">
        <v>43</v>
      </c>
      <c r="K6" s="95"/>
    </row>
    <row r="7" spans="1:11" x14ac:dyDescent="0.25">
      <c r="B7" s="72"/>
      <c r="C7" s="86"/>
      <c r="D7" s="90"/>
      <c r="E7" s="91"/>
      <c r="F7" s="86"/>
      <c r="G7" s="93"/>
      <c r="H7" s="96"/>
      <c r="I7" s="103"/>
      <c r="J7" s="99"/>
      <c r="K7" s="97"/>
    </row>
    <row r="8" spans="1:11" ht="16.5" thickBot="1" x14ac:dyDescent="0.3">
      <c r="B8" s="85"/>
      <c r="C8" s="87"/>
      <c r="D8" s="90"/>
      <c r="E8" s="91"/>
      <c r="F8" s="87"/>
      <c r="G8" s="93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78" t="s">
        <v>57</v>
      </c>
      <c r="C10" s="76" t="s">
        <v>18</v>
      </c>
      <c r="D10" s="76" t="s">
        <v>59</v>
      </c>
      <c r="E10" s="76" t="s">
        <v>63</v>
      </c>
      <c r="F10" s="7" t="s">
        <v>17</v>
      </c>
      <c r="G10" s="7"/>
      <c r="H10" s="8">
        <v>21000</v>
      </c>
      <c r="I10" s="8">
        <v>210000</v>
      </c>
      <c r="J10" s="8">
        <f>H10*G10</f>
        <v>0</v>
      </c>
      <c r="K10" s="9">
        <f>I10*G10</f>
        <v>0</v>
      </c>
    </row>
    <row r="11" spans="1:11" ht="45" customHeight="1" x14ac:dyDescent="0.25">
      <c r="B11" s="79"/>
      <c r="C11" s="77"/>
      <c r="D11" s="77"/>
      <c r="E11" s="77"/>
      <c r="F11" s="30" t="s">
        <v>53</v>
      </c>
      <c r="G11" s="11"/>
      <c r="H11" s="8">
        <v>3150</v>
      </c>
      <c r="I11" s="12">
        <v>31500</v>
      </c>
      <c r="J11" s="8">
        <f>H11*G11</f>
        <v>0</v>
      </c>
      <c r="K11" s="9">
        <f>I11*G11</f>
        <v>0</v>
      </c>
    </row>
    <row r="12" spans="1:11" ht="45" customHeight="1" x14ac:dyDescent="0.25">
      <c r="B12" s="79"/>
      <c r="C12" s="77"/>
      <c r="D12" s="77"/>
      <c r="E12" s="77"/>
      <c r="F12" s="30" t="s">
        <v>48</v>
      </c>
      <c r="G12" s="11"/>
      <c r="H12" s="12">
        <v>1344</v>
      </c>
      <c r="I12" s="12">
        <v>13440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0"/>
      <c r="C13" s="101"/>
      <c r="D13" s="101"/>
      <c r="E13" s="101"/>
      <c r="F13" s="10" t="s">
        <v>19</v>
      </c>
      <c r="G13" s="11"/>
      <c r="H13" s="12">
        <v>1344</v>
      </c>
      <c r="I13" s="12">
        <v>13440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0" t="s">
        <v>58</v>
      </c>
      <c r="C14" s="71"/>
      <c r="D14" s="71"/>
      <c r="E14" s="104"/>
      <c r="F14" s="26" t="s">
        <v>17</v>
      </c>
      <c r="G14" s="63"/>
      <c r="H14" s="14">
        <f t="shared" ref="H14:K17" si="0">H10</f>
        <v>21000</v>
      </c>
      <c r="I14" s="14">
        <f t="shared" si="0"/>
        <v>210000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70"/>
      <c r="C15" s="71"/>
      <c r="D15" s="71"/>
      <c r="E15" s="104"/>
      <c r="F15" s="57" t="s">
        <v>53</v>
      </c>
      <c r="G15" s="65"/>
      <c r="H15" s="49">
        <f t="shared" si="0"/>
        <v>3150</v>
      </c>
      <c r="I15" s="49">
        <f t="shared" si="0"/>
        <v>31500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70"/>
      <c r="C16" s="71"/>
      <c r="D16" s="71"/>
      <c r="E16" s="104"/>
      <c r="F16" s="57" t="s">
        <v>48</v>
      </c>
      <c r="G16" s="64"/>
      <c r="H16" s="49">
        <f t="shared" si="0"/>
        <v>1344</v>
      </c>
      <c r="I16" s="49">
        <f t="shared" si="0"/>
        <v>13440</v>
      </c>
      <c r="J16" s="49">
        <f t="shared" si="0"/>
        <v>0</v>
      </c>
      <c r="K16" s="62">
        <f t="shared" si="0"/>
        <v>0</v>
      </c>
    </row>
    <row r="17" spans="2:11" ht="29.25" customHeight="1" x14ac:dyDescent="0.25">
      <c r="B17" s="72"/>
      <c r="C17" s="73"/>
      <c r="D17" s="73"/>
      <c r="E17" s="105"/>
      <c r="F17" s="55" t="s">
        <v>19</v>
      </c>
      <c r="G17" s="64"/>
      <c r="H17" s="50">
        <f t="shared" si="0"/>
        <v>1344</v>
      </c>
      <c r="I17" s="50">
        <f t="shared" si="0"/>
        <v>13440</v>
      </c>
      <c r="J17" s="50">
        <f t="shared" si="0"/>
        <v>0</v>
      </c>
      <c r="K17" s="51">
        <f t="shared" si="0"/>
        <v>0</v>
      </c>
    </row>
    <row r="18" spans="2:11" ht="29.25" customHeight="1" thickBot="1" x14ac:dyDescent="0.3">
      <c r="B18" s="74"/>
      <c r="C18" s="75"/>
      <c r="D18" s="75"/>
      <c r="E18" s="106"/>
      <c r="F18" s="56" t="s">
        <v>20</v>
      </c>
      <c r="G18" s="29"/>
      <c r="H18" s="52"/>
      <c r="I18" s="52"/>
      <c r="J18" s="52">
        <f t="shared" ref="J18:K18" si="1">SUM(J14:J17)</f>
        <v>0</v>
      </c>
      <c r="K18" s="53">
        <f t="shared" si="1"/>
        <v>0</v>
      </c>
    </row>
    <row r="19" spans="2:11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1" ht="15.75" x14ac:dyDescent="0.25">
      <c r="B20" s="23"/>
      <c r="D20" s="24"/>
      <c r="G20" s="24"/>
      <c r="I20" s="36"/>
      <c r="J20" s="24"/>
    </row>
    <row r="21" spans="2:11" ht="15.75" x14ac:dyDescent="0.25">
      <c r="B21" s="23"/>
      <c r="D21" s="24"/>
      <c r="G21" s="24"/>
      <c r="I21" s="36"/>
      <c r="J21" s="24"/>
      <c r="K21" s="24"/>
    </row>
    <row r="22" spans="2:11" ht="15.75" x14ac:dyDescent="0.25">
      <c r="I22" s="24"/>
      <c r="J22" s="24"/>
      <c r="K22" s="24"/>
    </row>
    <row r="23" spans="2:11" ht="15.75" x14ac:dyDescent="0.25">
      <c r="I23" s="36"/>
      <c r="J23" s="24"/>
    </row>
    <row r="24" spans="2:11" ht="15.75" x14ac:dyDescent="0.25">
      <c r="C24" s="24"/>
      <c r="G24" s="24"/>
      <c r="I24" s="36"/>
      <c r="J24" s="24"/>
      <c r="K24" s="24"/>
    </row>
    <row r="25" spans="2:11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rintOptions horizontalCentered="1"/>
  <pageMargins left="0.5" right="0.5" top="0.5" bottom="0.25" header="0.3" footer="0.3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18A-8823-4222-8B39-883DD7AD5A83}">
  <dimension ref="A1:M25"/>
  <sheetViews>
    <sheetView topLeftCell="A4" zoomScaleNormal="100" workbookViewId="0">
      <selection activeCell="G10" sqref="G10:G18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1.7109375" bestFit="1" customWidth="1"/>
  </cols>
  <sheetData>
    <row r="1" spans="1:13" x14ac:dyDescent="0.25">
      <c r="A1" s="1" t="s">
        <v>0</v>
      </c>
    </row>
    <row r="2" spans="1:13" x14ac:dyDescent="0.25">
      <c r="A2" s="1" t="s">
        <v>55</v>
      </c>
      <c r="E2" s="1" t="s">
        <v>1</v>
      </c>
    </row>
    <row r="3" spans="1:13" ht="15.75" x14ac:dyDescent="0.25">
      <c r="A3" s="1"/>
      <c r="C3" s="34" t="s">
        <v>39</v>
      </c>
      <c r="E3" s="25"/>
      <c r="F3" s="35"/>
      <c r="G3" s="35"/>
    </row>
    <row r="4" spans="1:13" x14ac:dyDescent="0.25">
      <c r="A4" s="1"/>
      <c r="C4" s="1"/>
    </row>
    <row r="5" spans="1:13" ht="15.75" thickBot="1" x14ac:dyDescent="0.3">
      <c r="H5" s="36"/>
      <c r="I5" s="36"/>
      <c r="J5" s="36" t="s">
        <v>38</v>
      </c>
    </row>
    <row r="6" spans="1:13" ht="24.75" customHeight="1" x14ac:dyDescent="0.25">
      <c r="B6" s="68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36</v>
      </c>
      <c r="I6" s="102"/>
      <c r="J6" s="98" t="s">
        <v>37</v>
      </c>
      <c r="K6" s="95"/>
    </row>
    <row r="7" spans="1:13" x14ac:dyDescent="0.25">
      <c r="B7" s="72"/>
      <c r="C7" s="86"/>
      <c r="D7" s="90"/>
      <c r="E7" s="91"/>
      <c r="F7" s="86"/>
      <c r="G7" s="93"/>
      <c r="H7" s="96"/>
      <c r="I7" s="103"/>
      <c r="J7" s="99"/>
      <c r="K7" s="97"/>
    </row>
    <row r="8" spans="1:13" ht="16.5" thickBot="1" x14ac:dyDescent="0.3">
      <c r="B8" s="85"/>
      <c r="C8" s="87"/>
      <c r="D8" s="90"/>
      <c r="E8" s="91"/>
      <c r="F8" s="87"/>
      <c r="G8" s="93"/>
      <c r="H8" s="44" t="s">
        <v>33</v>
      </c>
      <c r="I8" s="44" t="s">
        <v>34</v>
      </c>
      <c r="J8" s="44" t="s">
        <v>33</v>
      </c>
      <c r="K8" s="45" t="s">
        <v>34</v>
      </c>
    </row>
    <row r="9" spans="1:13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3" ht="45" customHeight="1" x14ac:dyDescent="0.25">
      <c r="B10" s="78" t="s">
        <v>57</v>
      </c>
      <c r="C10" s="76" t="s">
        <v>18</v>
      </c>
      <c r="D10" s="76" t="s">
        <v>59</v>
      </c>
      <c r="E10" s="76" t="s">
        <v>64</v>
      </c>
      <c r="F10" s="7" t="s">
        <v>17</v>
      </c>
      <c r="G10" s="7"/>
      <c r="H10" s="8">
        <v>21000</v>
      </c>
      <c r="I10" s="8">
        <v>210000</v>
      </c>
      <c r="J10" s="8">
        <f>H10*G10</f>
        <v>0</v>
      </c>
      <c r="K10" s="9">
        <f>I10*G10</f>
        <v>0</v>
      </c>
      <c r="L10">
        <f>12.165+1.61</f>
        <v>13.774999999999999</v>
      </c>
      <c r="M10">
        <f>L10*7.5*2</f>
        <v>206.62499999999997</v>
      </c>
    </row>
    <row r="11" spans="1:13" ht="45" customHeight="1" x14ac:dyDescent="0.25">
      <c r="B11" s="79"/>
      <c r="C11" s="77"/>
      <c r="D11" s="77"/>
      <c r="E11" s="77"/>
      <c r="F11" s="30" t="s">
        <v>53</v>
      </c>
      <c r="G11" s="11"/>
      <c r="H11" s="8">
        <v>3150</v>
      </c>
      <c r="I11" s="12">
        <v>31500</v>
      </c>
      <c r="J11" s="8">
        <f>H11*G11</f>
        <v>0</v>
      </c>
      <c r="K11" s="9">
        <f>I11*G11</f>
        <v>0</v>
      </c>
    </row>
    <row r="12" spans="1:13" ht="45" customHeight="1" x14ac:dyDescent="0.25">
      <c r="B12" s="79"/>
      <c r="C12" s="77"/>
      <c r="D12" s="77"/>
      <c r="E12" s="77"/>
      <c r="F12" s="30" t="s">
        <v>48</v>
      </c>
      <c r="G12" s="11"/>
      <c r="H12" s="12">
        <v>1344</v>
      </c>
      <c r="I12" s="12">
        <v>13440</v>
      </c>
      <c r="J12" s="8">
        <f>H12*G12</f>
        <v>0</v>
      </c>
      <c r="K12" s="9">
        <f>I12*G12</f>
        <v>0</v>
      </c>
    </row>
    <row r="13" spans="1:13" ht="45" customHeight="1" thickBot="1" x14ac:dyDescent="0.3">
      <c r="B13" s="100"/>
      <c r="C13" s="101"/>
      <c r="D13" s="101"/>
      <c r="E13" s="101"/>
      <c r="F13" s="10" t="s">
        <v>19</v>
      </c>
      <c r="G13" s="11"/>
      <c r="H13" s="12">
        <v>1344</v>
      </c>
      <c r="I13" s="12">
        <v>13440</v>
      </c>
      <c r="J13" s="12">
        <f>H13*G13</f>
        <v>0</v>
      </c>
      <c r="K13" s="13">
        <f>I13*G13</f>
        <v>0</v>
      </c>
      <c r="M13">
        <f t="shared" ref="M13:M17" si="0">L13*7.5*2</f>
        <v>0</v>
      </c>
    </row>
    <row r="14" spans="1:13" ht="19.5" customHeight="1" x14ac:dyDescent="0.25">
      <c r="B14" s="70" t="s">
        <v>58</v>
      </c>
      <c r="C14" s="71"/>
      <c r="D14" s="71"/>
      <c r="E14" s="104"/>
      <c r="F14" s="26" t="s">
        <v>17</v>
      </c>
      <c r="G14" s="63"/>
      <c r="H14" s="14">
        <f t="shared" ref="H14:K17" si="1">H10</f>
        <v>21000</v>
      </c>
      <c r="I14" s="14">
        <f t="shared" si="1"/>
        <v>210000</v>
      </c>
      <c r="J14" s="14">
        <f t="shared" si="1"/>
        <v>0</v>
      </c>
      <c r="K14" s="15">
        <f t="shared" si="1"/>
        <v>0</v>
      </c>
      <c r="M14">
        <f t="shared" si="0"/>
        <v>0</v>
      </c>
    </row>
    <row r="15" spans="1:13" ht="29.25" customHeight="1" x14ac:dyDescent="0.25">
      <c r="B15" s="70"/>
      <c r="C15" s="71"/>
      <c r="D15" s="71"/>
      <c r="E15" s="104"/>
      <c r="F15" s="57" t="s">
        <v>53</v>
      </c>
      <c r="G15" s="65"/>
      <c r="H15" s="49">
        <f t="shared" si="1"/>
        <v>3150</v>
      </c>
      <c r="I15" s="49">
        <f t="shared" si="1"/>
        <v>31500</v>
      </c>
      <c r="J15" s="49">
        <f t="shared" si="1"/>
        <v>0</v>
      </c>
      <c r="K15" s="62">
        <f t="shared" si="1"/>
        <v>0</v>
      </c>
    </row>
    <row r="16" spans="1:13" ht="32.25" customHeight="1" x14ac:dyDescent="0.25">
      <c r="B16" s="70"/>
      <c r="C16" s="71"/>
      <c r="D16" s="71"/>
      <c r="E16" s="104"/>
      <c r="F16" s="57" t="s">
        <v>48</v>
      </c>
      <c r="G16" s="64"/>
      <c r="H16" s="49">
        <f t="shared" si="1"/>
        <v>1344</v>
      </c>
      <c r="I16" s="49">
        <f t="shared" si="1"/>
        <v>13440</v>
      </c>
      <c r="J16" s="49">
        <f t="shared" si="1"/>
        <v>0</v>
      </c>
      <c r="K16" s="62">
        <f t="shared" si="1"/>
        <v>0</v>
      </c>
    </row>
    <row r="17" spans="2:13" ht="29.25" customHeight="1" x14ac:dyDescent="0.25">
      <c r="B17" s="72"/>
      <c r="C17" s="73"/>
      <c r="D17" s="73"/>
      <c r="E17" s="105"/>
      <c r="F17" s="55" t="s">
        <v>19</v>
      </c>
      <c r="G17" s="64"/>
      <c r="H17" s="50">
        <f t="shared" si="1"/>
        <v>1344</v>
      </c>
      <c r="I17" s="50">
        <f t="shared" si="1"/>
        <v>13440</v>
      </c>
      <c r="J17" s="50">
        <f t="shared" si="1"/>
        <v>0</v>
      </c>
      <c r="K17" s="51">
        <f t="shared" si="1"/>
        <v>0</v>
      </c>
      <c r="M17">
        <f t="shared" si="0"/>
        <v>0</v>
      </c>
    </row>
    <row r="18" spans="2:13" ht="29.25" customHeight="1" thickBot="1" x14ac:dyDescent="0.3">
      <c r="B18" s="74"/>
      <c r="C18" s="75"/>
      <c r="D18" s="75"/>
      <c r="E18" s="106"/>
      <c r="F18" s="56" t="s">
        <v>20</v>
      </c>
      <c r="G18" s="29"/>
      <c r="H18" s="52"/>
      <c r="I18" s="52"/>
      <c r="J18" s="52">
        <f t="shared" ref="J18:K18" si="2">SUM(J14:J17)</f>
        <v>0</v>
      </c>
      <c r="K18" s="53">
        <f t="shared" si="2"/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24"/>
    </row>
    <row r="24" spans="2:13" ht="15.75" x14ac:dyDescent="0.25">
      <c r="C24" s="24"/>
      <c r="G24" s="24"/>
      <c r="I24" s="36"/>
      <c r="J24" s="24"/>
      <c r="K24" s="24"/>
    </row>
    <row r="25" spans="2:13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ageMargins left="0.25" right="0.25" top="0.25" bottom="0.2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F1A3-8A7A-4CE6-8554-62A830728A8B}">
  <sheetPr>
    <pageSetUpPr fitToPage="1"/>
  </sheetPr>
  <dimension ref="A1:M25"/>
  <sheetViews>
    <sheetView topLeftCell="A8" zoomScaleNormal="100" workbookViewId="0">
      <selection activeCell="G10" sqref="G10:G17"/>
    </sheetView>
  </sheetViews>
  <sheetFormatPr defaultRowHeight="15" x14ac:dyDescent="0.25"/>
  <cols>
    <col min="1" max="1" width="3.140625" customWidth="1"/>
    <col min="3" max="3" width="28.5703125" customWidth="1"/>
    <col min="4" max="4" width="8.5703125" customWidth="1"/>
    <col min="5" max="5" width="26.42578125" customWidth="1"/>
    <col min="6" max="6" width="20.85546875" customWidth="1"/>
    <col min="7" max="7" width="8.5703125" customWidth="1"/>
    <col min="9" max="10" width="10.140625" bestFit="1" customWidth="1"/>
    <col min="11" max="11" width="12.7109375" bestFit="1" customWidth="1"/>
    <col min="12" max="12" width="13.7109375" customWidth="1"/>
  </cols>
  <sheetData>
    <row r="1" spans="1:11" x14ac:dyDescent="0.25">
      <c r="A1" s="1" t="s">
        <v>0</v>
      </c>
    </row>
    <row r="2" spans="1:11" x14ac:dyDescent="0.25">
      <c r="A2" s="1" t="s">
        <v>55</v>
      </c>
      <c r="E2" s="1" t="s">
        <v>1</v>
      </c>
    </row>
    <row r="3" spans="1:11" ht="15.75" x14ac:dyDescent="0.25">
      <c r="A3" s="1"/>
      <c r="C3" s="34" t="s">
        <v>46</v>
      </c>
      <c r="E3" s="25"/>
      <c r="F3" s="35"/>
      <c r="G3" s="35"/>
    </row>
    <row r="4" spans="1:11" x14ac:dyDescent="0.25">
      <c r="A4" s="1"/>
      <c r="C4" s="1"/>
    </row>
    <row r="5" spans="1:11" ht="15.75" thickBot="1" x14ac:dyDescent="0.3">
      <c r="H5" s="36"/>
      <c r="I5" s="36"/>
      <c r="J5" s="36" t="s">
        <v>47</v>
      </c>
    </row>
    <row r="6" spans="1:11" ht="24.75" customHeight="1" x14ac:dyDescent="0.25">
      <c r="B6" s="68" t="s">
        <v>2</v>
      </c>
      <c r="C6" s="80" t="s">
        <v>3</v>
      </c>
      <c r="D6" s="88" t="s">
        <v>4</v>
      </c>
      <c r="E6" s="89"/>
      <c r="F6" s="80" t="s">
        <v>5</v>
      </c>
      <c r="G6" s="92" t="s">
        <v>6</v>
      </c>
      <c r="H6" s="94" t="s">
        <v>49</v>
      </c>
      <c r="I6" s="102"/>
      <c r="J6" s="98" t="s">
        <v>50</v>
      </c>
      <c r="K6" s="95"/>
    </row>
    <row r="7" spans="1:11" x14ac:dyDescent="0.25">
      <c r="B7" s="72"/>
      <c r="C7" s="86"/>
      <c r="D7" s="90"/>
      <c r="E7" s="91"/>
      <c r="F7" s="86"/>
      <c r="G7" s="93"/>
      <c r="H7" s="96"/>
      <c r="I7" s="103"/>
      <c r="J7" s="99"/>
      <c r="K7" s="97"/>
    </row>
    <row r="8" spans="1:11" ht="16.5" thickBot="1" x14ac:dyDescent="0.3">
      <c r="B8" s="85"/>
      <c r="C8" s="87"/>
      <c r="D8" s="90"/>
      <c r="E8" s="91"/>
      <c r="F8" s="87"/>
      <c r="G8" s="93"/>
      <c r="H8" s="44" t="s">
        <v>33</v>
      </c>
      <c r="I8" s="44" t="s">
        <v>34</v>
      </c>
      <c r="J8" s="44" t="s">
        <v>33</v>
      </c>
      <c r="K8" s="45" t="s">
        <v>34</v>
      </c>
    </row>
    <row r="9" spans="1:11" ht="15.75" thickBot="1" x14ac:dyDescent="0.3">
      <c r="B9" s="4">
        <v>0</v>
      </c>
      <c r="C9" s="5">
        <v>1</v>
      </c>
      <c r="D9" s="5"/>
      <c r="E9" s="5">
        <v>2</v>
      </c>
      <c r="F9" s="5">
        <v>3</v>
      </c>
      <c r="G9" s="5">
        <v>4</v>
      </c>
      <c r="H9" s="5">
        <v>9</v>
      </c>
      <c r="I9" s="5">
        <v>10</v>
      </c>
      <c r="J9" s="5">
        <v>11</v>
      </c>
      <c r="K9" s="39">
        <v>12</v>
      </c>
    </row>
    <row r="10" spans="1:11" ht="45" customHeight="1" x14ac:dyDescent="0.25">
      <c r="B10" s="78" t="s">
        <v>57</v>
      </c>
      <c r="C10" s="76" t="s">
        <v>18</v>
      </c>
      <c r="D10" s="76" t="s">
        <v>59</v>
      </c>
      <c r="E10" s="76" t="s">
        <v>64</v>
      </c>
      <c r="F10" s="7" t="s">
        <v>17</v>
      </c>
      <c r="G10" s="7"/>
      <c r="H10" s="8">
        <v>21000</v>
      </c>
      <c r="I10" s="8">
        <v>210000</v>
      </c>
      <c r="J10" s="8">
        <f>H10*G10</f>
        <v>0</v>
      </c>
      <c r="K10" s="9">
        <f>I10*G10</f>
        <v>0</v>
      </c>
    </row>
    <row r="11" spans="1:11" ht="45" customHeight="1" x14ac:dyDescent="0.25">
      <c r="B11" s="79"/>
      <c r="C11" s="77"/>
      <c r="D11" s="77"/>
      <c r="E11" s="77"/>
      <c r="F11" s="30" t="s">
        <v>53</v>
      </c>
      <c r="G11" s="11"/>
      <c r="H11" s="8">
        <v>3150</v>
      </c>
      <c r="I11" s="12">
        <v>31500</v>
      </c>
      <c r="J11" s="8">
        <f>H11*G11</f>
        <v>0</v>
      </c>
      <c r="K11" s="9">
        <f>I11*G11</f>
        <v>0</v>
      </c>
    </row>
    <row r="12" spans="1:11" ht="45" customHeight="1" x14ac:dyDescent="0.25">
      <c r="B12" s="79"/>
      <c r="C12" s="77"/>
      <c r="D12" s="77"/>
      <c r="E12" s="77"/>
      <c r="F12" s="30" t="s">
        <v>48</v>
      </c>
      <c r="G12" s="11"/>
      <c r="H12" s="12">
        <v>1344</v>
      </c>
      <c r="I12" s="12">
        <v>13440</v>
      </c>
      <c r="J12" s="8">
        <f>H12*G12</f>
        <v>0</v>
      </c>
      <c r="K12" s="9">
        <f>I12*G12</f>
        <v>0</v>
      </c>
    </row>
    <row r="13" spans="1:11" ht="45" customHeight="1" thickBot="1" x14ac:dyDescent="0.3">
      <c r="B13" s="100"/>
      <c r="C13" s="101"/>
      <c r="D13" s="101"/>
      <c r="E13" s="101"/>
      <c r="F13" s="10" t="s">
        <v>19</v>
      </c>
      <c r="G13" s="11"/>
      <c r="H13" s="12">
        <v>1344</v>
      </c>
      <c r="I13" s="12">
        <v>13440</v>
      </c>
      <c r="J13" s="12">
        <f>H13*G13</f>
        <v>0</v>
      </c>
      <c r="K13" s="13">
        <f>I13*G13</f>
        <v>0</v>
      </c>
    </row>
    <row r="14" spans="1:11" ht="19.5" customHeight="1" x14ac:dyDescent="0.25">
      <c r="B14" s="70" t="s">
        <v>58</v>
      </c>
      <c r="C14" s="71"/>
      <c r="D14" s="71"/>
      <c r="E14" s="104"/>
      <c r="F14" s="26" t="s">
        <v>17</v>
      </c>
      <c r="G14" s="63"/>
      <c r="H14" s="14">
        <f t="shared" ref="H14:K17" si="0">H10</f>
        <v>21000</v>
      </c>
      <c r="I14" s="14">
        <f t="shared" si="0"/>
        <v>210000</v>
      </c>
      <c r="J14" s="14">
        <f t="shared" si="0"/>
        <v>0</v>
      </c>
      <c r="K14" s="15">
        <f t="shared" si="0"/>
        <v>0</v>
      </c>
    </row>
    <row r="15" spans="1:11" ht="29.25" customHeight="1" x14ac:dyDescent="0.25">
      <c r="B15" s="70"/>
      <c r="C15" s="71"/>
      <c r="D15" s="71"/>
      <c r="E15" s="104"/>
      <c r="F15" s="57" t="s">
        <v>53</v>
      </c>
      <c r="G15" s="65"/>
      <c r="H15" s="49">
        <f t="shared" si="0"/>
        <v>3150</v>
      </c>
      <c r="I15" s="49">
        <f t="shared" si="0"/>
        <v>31500</v>
      </c>
      <c r="J15" s="49">
        <f t="shared" si="0"/>
        <v>0</v>
      </c>
      <c r="K15" s="62">
        <f t="shared" si="0"/>
        <v>0</v>
      </c>
    </row>
    <row r="16" spans="1:11" ht="32.25" customHeight="1" x14ac:dyDescent="0.25">
      <c r="B16" s="70"/>
      <c r="C16" s="71"/>
      <c r="D16" s="71"/>
      <c r="E16" s="104"/>
      <c r="F16" s="57" t="s">
        <v>48</v>
      </c>
      <c r="G16" s="64"/>
      <c r="H16" s="49">
        <f t="shared" si="0"/>
        <v>1344</v>
      </c>
      <c r="I16" s="49">
        <f t="shared" si="0"/>
        <v>13440</v>
      </c>
      <c r="J16" s="49">
        <f t="shared" si="0"/>
        <v>0</v>
      </c>
      <c r="K16" s="62">
        <f t="shared" si="0"/>
        <v>0</v>
      </c>
    </row>
    <row r="17" spans="2:13" ht="29.25" customHeight="1" x14ac:dyDescent="0.25">
      <c r="B17" s="72"/>
      <c r="C17" s="73"/>
      <c r="D17" s="73"/>
      <c r="E17" s="105"/>
      <c r="F17" s="55" t="s">
        <v>19</v>
      </c>
      <c r="G17" s="64"/>
      <c r="H17" s="50">
        <f t="shared" si="0"/>
        <v>1344</v>
      </c>
      <c r="I17" s="50">
        <f t="shared" si="0"/>
        <v>13440</v>
      </c>
      <c r="J17" s="50">
        <f t="shared" si="0"/>
        <v>0</v>
      </c>
      <c r="K17" s="51">
        <f t="shared" si="0"/>
        <v>0</v>
      </c>
    </row>
    <row r="18" spans="2:13" ht="29.25" customHeight="1" thickBot="1" x14ac:dyDescent="0.3">
      <c r="B18" s="74"/>
      <c r="C18" s="75"/>
      <c r="D18" s="75"/>
      <c r="E18" s="106"/>
      <c r="F18" s="56" t="s">
        <v>20</v>
      </c>
      <c r="G18" s="29"/>
      <c r="H18" s="52"/>
      <c r="I18" s="52"/>
      <c r="J18" s="52">
        <f>SUM(J14:J17)</f>
        <v>0</v>
      </c>
      <c r="K18" s="53">
        <f t="shared" ref="K18" si="1">SUM(K14:K17)</f>
        <v>0</v>
      </c>
      <c r="M18">
        <f>K18*4</f>
        <v>0</v>
      </c>
    </row>
    <row r="19" spans="2:13" ht="29.25" customHeight="1" x14ac:dyDescent="0.25">
      <c r="B19" s="20"/>
      <c r="C19" s="20"/>
      <c r="D19" s="20"/>
      <c r="E19" s="20"/>
      <c r="F19" s="21"/>
      <c r="G19" s="20"/>
      <c r="H19" s="22"/>
      <c r="I19" s="22"/>
      <c r="J19" s="22"/>
      <c r="K19" s="22"/>
    </row>
    <row r="20" spans="2:13" ht="15.75" x14ac:dyDescent="0.25">
      <c r="B20" s="23"/>
      <c r="D20" s="24"/>
      <c r="G20" s="24"/>
      <c r="I20" s="36"/>
      <c r="J20" s="24"/>
      <c r="K20" s="67"/>
      <c r="L20" s="66"/>
    </row>
    <row r="21" spans="2:13" ht="15.75" x14ac:dyDescent="0.25">
      <c r="B21" s="23"/>
      <c r="D21" s="24"/>
      <c r="G21" s="24"/>
      <c r="I21" s="36"/>
      <c r="J21" s="24"/>
      <c r="K21" s="24"/>
    </row>
    <row r="22" spans="2:13" ht="15.75" x14ac:dyDescent="0.25">
      <c r="I22" s="24"/>
      <c r="J22" s="24"/>
      <c r="K22" s="24"/>
    </row>
    <row r="23" spans="2:13" ht="15.75" x14ac:dyDescent="0.25">
      <c r="I23" s="36"/>
      <c r="J23" s="24"/>
      <c r="K23" s="66"/>
      <c r="L23" s="66"/>
    </row>
    <row r="24" spans="2:13" ht="15.75" x14ac:dyDescent="0.25">
      <c r="C24" s="24"/>
      <c r="G24" s="24"/>
      <c r="I24" s="36"/>
      <c r="J24" s="24"/>
      <c r="K24" s="24"/>
    </row>
    <row r="25" spans="2:13" ht="15.75" x14ac:dyDescent="0.25">
      <c r="C25" s="24"/>
      <c r="D25" s="42"/>
      <c r="E25" s="43"/>
      <c r="F25" s="43"/>
      <c r="G25" s="24"/>
      <c r="K25" s="24"/>
    </row>
  </sheetData>
  <mergeCells count="12">
    <mergeCell ref="B14:E18"/>
    <mergeCell ref="B6:B8"/>
    <mergeCell ref="C6:C8"/>
    <mergeCell ref="D6:E8"/>
    <mergeCell ref="F6:F8"/>
    <mergeCell ref="J6:K7"/>
    <mergeCell ref="B10:B13"/>
    <mergeCell ref="C10:C13"/>
    <mergeCell ref="D10:D13"/>
    <mergeCell ref="E10:E13"/>
    <mergeCell ref="G6:G8"/>
    <mergeCell ref="H6:I7"/>
  </mergeCells>
  <printOptions horizontalCentered="1"/>
  <pageMargins left="0.5" right="0.5" top="0.25" bottom="0.2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7</vt:i4>
      </vt:variant>
    </vt:vector>
  </HeadingPairs>
  <TitlesOfParts>
    <vt:vector size="14" baseType="lpstr">
      <vt:lpstr>Straturi - SDN CT</vt:lpstr>
      <vt:lpstr>cel mai mic subsecv</vt:lpstr>
      <vt:lpstr>cel mai mare subsecv</vt:lpstr>
      <vt:lpstr>An 1</vt:lpstr>
      <vt:lpstr>An 2</vt:lpstr>
      <vt:lpstr>An 3</vt:lpstr>
      <vt:lpstr>An 4</vt:lpstr>
      <vt:lpstr>'An 1'!Zona_de_imprimat</vt:lpstr>
      <vt:lpstr>'An 2'!Zona_de_imprimat</vt:lpstr>
      <vt:lpstr>'An 3'!Zona_de_imprimat</vt:lpstr>
      <vt:lpstr>'An 4'!Zona_de_imprimat</vt:lpstr>
      <vt:lpstr>'cel mai mare subsecv'!Zona_de_imprimat</vt:lpstr>
      <vt:lpstr>'cel mai mic subsecv'!Zona_de_imprimat</vt:lpstr>
      <vt:lpstr>'Straturi - SDN CT'!Zona_de_imprimat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INTRETINERE-PAULM</dc:creator>
  <cp:lastModifiedBy>Cojocaru Alina</cp:lastModifiedBy>
  <cp:lastPrinted>2022-02-22T09:58:09Z</cp:lastPrinted>
  <dcterms:created xsi:type="dcterms:W3CDTF">2018-01-18T00:36:10Z</dcterms:created>
  <dcterms:modified xsi:type="dcterms:W3CDTF">2022-02-22T10:04:16Z</dcterms:modified>
</cp:coreProperties>
</file>