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ANEXA 1" sheetId="1" r:id="rId1"/>
  </sheets>
  <definedNames>
    <definedName name="_xlnm.Print_Area" localSheetId="0">'ANEXA 1'!$A$1:$Y$110</definedName>
    <definedName name="_xlnm.Print_Titles" localSheetId="0">'ANEXA 1'!$8:$11</definedName>
  </definedNames>
  <calcPr fullCalcOnLoad="1"/>
</workbook>
</file>

<file path=xl/sharedStrings.xml><?xml version="1.0" encoding="utf-8"?>
<sst xmlns="http://schemas.openxmlformats.org/spreadsheetml/2006/main" count="245" uniqueCount="148">
  <si>
    <t>Nr.crt</t>
  </si>
  <si>
    <t xml:space="preserve">eliminarea gropilor sau adanciturilor prin acoperirea cu materiale din care acestea au fost executate initial, cu adancimea mai mare de  4 cm </t>
  </si>
  <si>
    <t>Intretinerea drumurilor laterale</t>
  </si>
  <si>
    <t>Simb. ind.</t>
  </si>
  <si>
    <t>UM</t>
  </si>
  <si>
    <t>Intretinerea curenta pe timp de vara</t>
  </si>
  <si>
    <t>101.1.</t>
  </si>
  <si>
    <t>Intret. partii carosab.specifica tipului de imbracaminte.</t>
  </si>
  <si>
    <t>101.1.1.</t>
  </si>
  <si>
    <t>Intretinerea imbracamintilor asfaltice</t>
  </si>
  <si>
    <t>mp</t>
  </si>
  <si>
    <t>101.1.2.</t>
  </si>
  <si>
    <t>Intretinerea imbracamintilor cu lianti hidraulici</t>
  </si>
  <si>
    <t>refaceri suprafete izolate</t>
  </si>
  <si>
    <t>101.1.5</t>
  </si>
  <si>
    <t>mc</t>
  </si>
  <si>
    <t>astupare gropi si fagase cu material pietros</t>
  </si>
  <si>
    <t>101.1.6.</t>
  </si>
  <si>
    <t>Intretinerea platformei drumului</t>
  </si>
  <si>
    <t>101.2.2.</t>
  </si>
  <si>
    <t>Denumire prestatie</t>
  </si>
  <si>
    <t>Intretinerea pavajelor din piatra cioplita</t>
  </si>
  <si>
    <t>refacere  locala a bitumarilor de rosturi</t>
  </si>
  <si>
    <t>101.1.1.1.</t>
  </si>
  <si>
    <t>101.1.1.3.</t>
  </si>
  <si>
    <t>101.1.1.6.</t>
  </si>
  <si>
    <t>101.1.1.7.</t>
  </si>
  <si>
    <t>101.1.1.8.</t>
  </si>
  <si>
    <t>101.1.1.10.</t>
  </si>
  <si>
    <t>101.1.1.11.</t>
  </si>
  <si>
    <t>101.1.2.1.</t>
  </si>
  <si>
    <t>101.1.2.2.</t>
  </si>
  <si>
    <t>101.1.2.3.</t>
  </si>
  <si>
    <t>101.1.2.4.</t>
  </si>
  <si>
    <t>101.1.2.5.</t>
  </si>
  <si>
    <t>101.1.2.6.</t>
  </si>
  <si>
    <t>101.1.2.7.</t>
  </si>
  <si>
    <t>101.1.2.8.</t>
  </si>
  <si>
    <t>101.1.5.2.</t>
  </si>
  <si>
    <t>101.1.5.3.</t>
  </si>
  <si>
    <t>101.1.5.4.</t>
  </si>
  <si>
    <t>101.1.6.1.</t>
  </si>
  <si>
    <t>101.1.6.2.</t>
  </si>
  <si>
    <t>101.2.1.1.</t>
  </si>
  <si>
    <t>101.2.1.2.</t>
  </si>
  <si>
    <t>101.2.2.1.</t>
  </si>
  <si>
    <t>101.2.1.3.</t>
  </si>
  <si>
    <t>stropiri succesive executate mecanizat</t>
  </si>
  <si>
    <t>colmatari fisuri si crapaturi cu mastic bituminos</t>
  </si>
  <si>
    <t>intretinerea drumurilor laterale: aducerea la profil si intretineri locale, asigurarea scurgerii apelor</t>
  </si>
  <si>
    <t>colmatarea fisurilor si crapaturilor cu mastic bituminos</t>
  </si>
  <si>
    <t>badijonarea suprafetelor poroase</t>
  </si>
  <si>
    <t>refacerea rosturilor</t>
  </si>
  <si>
    <t>eliminarea fenomenului de pompaj</t>
  </si>
  <si>
    <t>refaceri de dale cu beton de ciment rutier</t>
  </si>
  <si>
    <t>Intretinerea drumurilor pietruite</t>
  </si>
  <si>
    <t xml:space="preserve">scarificare si reprofilare  fara cilindrare   </t>
  </si>
  <si>
    <t>101.1.5.5.</t>
  </si>
  <si>
    <t>Intretinerea drumurilor de pamant</t>
  </si>
  <si>
    <t>101.2.1</t>
  </si>
  <si>
    <t>intretinerea benzilor de incadrare prin eliminarea unor denivelari locale</t>
  </si>
  <si>
    <t>scarificare si reprofilare  cu cilindrare</t>
  </si>
  <si>
    <t xml:space="preserve">completare cu nisip </t>
  </si>
  <si>
    <t>completare cu  balast</t>
  </si>
  <si>
    <t>m</t>
  </si>
  <si>
    <t>101.2.1.4.</t>
  </si>
  <si>
    <t>101.2.1.5.</t>
  </si>
  <si>
    <t>Total intretinere curenta a partii carosabile, acostamente, benzi de urgenta si benzi de incadrare</t>
  </si>
  <si>
    <t>ANEXA 2</t>
  </si>
  <si>
    <t>o Geotextil anticontaminant</t>
  </si>
  <si>
    <t>o Geocompozit antifisura</t>
  </si>
  <si>
    <t>o Anrobat bituminos cu criblură–AB 31,5 – 8 cm</t>
  </si>
  <si>
    <t>o Piatră spartă 40/63 – 30 cm;</t>
  </si>
  <si>
    <t>inlaturarea denivelarilor si fagaselor (numai frezare)</t>
  </si>
  <si>
    <t>plombari  cu mixtura asfaltica, adancimea medie de 4 cm</t>
  </si>
  <si>
    <t>plombari  cu  beton de ciment, adancimea medie de 6 cm</t>
  </si>
  <si>
    <t>Cantitati</t>
  </si>
  <si>
    <t>min.</t>
  </si>
  <si>
    <t>max.</t>
  </si>
  <si>
    <t>PU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</si>
  <si>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</si>
  <si>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</si>
  <si>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</si>
  <si>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</si>
  <si>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</si>
  <si>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</si>
  <si>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</si>
  <si>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</si>
  <si>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</si>
  <si>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</si>
  <si>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</si>
  <si>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</si>
  <si>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CENTRALIZATORUL FINANCIAR AL LUCRARILOR DE INTRETINERE CURENTA A PARTII CAROSABILE, ACOSTAMENTE, BENZI DE URGENTA SI BENZI DE INCADRARE 2017-2020</t>
  </si>
  <si>
    <t>TVA</t>
  </si>
  <si>
    <t>TOTAL CU TVA</t>
  </si>
  <si>
    <t>Valoare
 (lei fara TVA)</t>
  </si>
  <si>
    <t>Valoare 
(lei fara TVA)</t>
  </si>
  <si>
    <t>colmatarea fisurilor si crapaturilor cu  mixtura asfaltica BA8 pentru crapaturi cu deschiderea mai mare de 5 mm</t>
  </si>
  <si>
    <t>asternerea nisipului de concasaj  pe suprafetele cu bitum in exces sau slefuite</t>
  </si>
  <si>
    <t>colmatari fisuri si crapaturi cu mixtura asfaltica</t>
  </si>
  <si>
    <t>aprov cu balast in volum de pana la 300 mc/km</t>
  </si>
  <si>
    <t>aprov cu piatra sparta in volum de pana la 300 mc/km</t>
  </si>
  <si>
    <t>o Mixtură asfaltică pentru stratul de legătură–BAD20 – 6 cm</t>
  </si>
  <si>
    <t>o Balast–0/70 – 30 cm;</t>
  </si>
  <si>
    <t xml:space="preserve">  Tratarea tasarilor locale – pentru DN - total, din care:</t>
  </si>
  <si>
    <t xml:space="preserve">  Tratarea burdusirilor locale – pentru DN  - total, din care:</t>
  </si>
  <si>
    <t>o Strat piatra bruta 0-200 - 40 cm;</t>
  </si>
  <si>
    <t>.</t>
  </si>
  <si>
    <t>101.2.1.7.</t>
  </si>
  <si>
    <t>101.2.1.8.</t>
  </si>
  <si>
    <r>
      <t>inlaturarea pietrisului/nisipului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si a materialelor  ramase  in urma activitatii de deszapezire </t>
    </r>
  </si>
  <si>
    <r>
      <t xml:space="preserve">o Mixtură asfaltică pentru </t>
    </r>
    <r>
      <rPr>
        <b/>
        <sz val="10"/>
        <rFont val="Arial"/>
        <family val="2"/>
      </rPr>
      <t xml:space="preserve">stratul de uzură–BA16 </t>
    </r>
    <r>
      <rPr>
        <sz val="10"/>
        <rFont val="Arial"/>
        <family val="2"/>
      </rPr>
      <t>– 4 cm</t>
    </r>
  </si>
  <si>
    <r>
      <t xml:space="preserve">o Mixtură asfaltică pentru </t>
    </r>
    <r>
      <rPr>
        <b/>
        <sz val="10"/>
        <rFont val="Arial"/>
        <family val="2"/>
      </rPr>
      <t>stratul de uzură–MAS16</t>
    </r>
    <r>
      <rPr>
        <sz val="10"/>
        <rFont val="Arial"/>
        <family val="2"/>
      </rPr>
      <t xml:space="preserve"> – 4 cm</t>
    </r>
  </si>
  <si>
    <r>
      <t xml:space="preserve">intret. suprafete degradate la imbracaminti asfaltice-plombari gropi si reparatii suprafete intinse, cu  </t>
    </r>
    <r>
      <rPr>
        <b/>
        <sz val="10"/>
        <rFont val="Arial"/>
        <family val="2"/>
      </rPr>
      <t xml:space="preserve">BA 16 </t>
    </r>
    <r>
      <rPr>
        <sz val="10"/>
        <rFont val="Arial"/>
        <family val="2"/>
      </rPr>
      <t>- (pentru adancimea de 4 cm)</t>
    </r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</si>
  <si>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-(pentru adancimea de 4 cm)</t>
    </r>
  </si>
  <si>
    <r>
      <t>intret. suprafete degradate la imbracaminti asfaltice-plombari gropi si reparatii pe suprafete intinse,  cu</t>
    </r>
    <r>
      <rPr>
        <b/>
        <sz val="10"/>
        <rFont val="Arial"/>
        <family val="2"/>
      </rPr>
      <t xml:space="preserve"> MAS 16 m - cu bitum modificat</t>
    </r>
    <r>
      <rPr>
        <sz val="10"/>
        <rFont val="Arial"/>
        <family val="2"/>
      </rPr>
      <t xml:space="preserve"> -(pentru adancimea de 4 cm)</t>
    </r>
  </si>
  <si>
    <t>DRDP Constanta</t>
  </si>
  <si>
    <t>AN I</t>
  </si>
  <si>
    <t>AN II</t>
  </si>
  <si>
    <t>AN III</t>
  </si>
  <si>
    <t>AN IV</t>
  </si>
  <si>
    <t>Total 4 ani</t>
  </si>
  <si>
    <t>101.1.1.5</t>
  </si>
  <si>
    <r>
      <t>intret. suprafete degradate la imbracaminti asfaltice-plombari gropi si reparatii pe suprafete intinse,  cu</t>
    </r>
    <r>
      <rPr>
        <b/>
        <sz val="10"/>
        <rFont val="Arial"/>
        <family val="2"/>
      </rPr>
      <t xml:space="preserve"> MAS 16 m - cu bitum modificat</t>
    </r>
    <r>
      <rPr>
        <sz val="10"/>
        <rFont val="Arial"/>
        <family val="2"/>
      </rPr>
      <t xml:space="preserve"> - autostrazi (pentru adancimea de 5 cm)</t>
    </r>
  </si>
  <si>
    <r>
      <t xml:space="preserve">intret. suprafete degradate la imbracaminti asfaltice-plombari gropi si reparatii pe suprafete intinse,  cu </t>
    </r>
    <r>
      <rPr>
        <b/>
        <sz val="10"/>
        <rFont val="Arial"/>
        <family val="2"/>
      </rPr>
      <t>MAS 16</t>
    </r>
    <r>
      <rPr>
        <sz val="10"/>
        <rFont val="Arial"/>
        <family val="2"/>
      </rPr>
      <t xml:space="preserve"> - autostrazi (pentru adancimea de 5 cm)</t>
    </r>
  </si>
  <si>
    <t>100  mp</t>
  </si>
  <si>
    <t>100 mp</t>
  </si>
  <si>
    <t xml:space="preserve">  Tratarea tasarilor locale – pentru autostrazi - total, din care:</t>
  </si>
  <si>
    <r>
      <t xml:space="preserve">o Mixtură asfaltică pentru </t>
    </r>
    <r>
      <rPr>
        <b/>
        <sz val="10"/>
        <rFont val="Arial"/>
        <family val="2"/>
      </rPr>
      <t>stratul de uzură–MAS16</t>
    </r>
    <r>
      <rPr>
        <sz val="10"/>
        <rFont val="Arial"/>
        <family val="2"/>
      </rPr>
      <t xml:space="preserve"> – 5 cm</t>
    </r>
  </si>
  <si>
    <r>
      <t xml:space="preserve">o Mixtură asfaltică pentru </t>
    </r>
    <r>
      <rPr>
        <b/>
        <sz val="10"/>
        <rFont val="Arial"/>
        <family val="2"/>
      </rPr>
      <t>stratul de uzură–MAS16</t>
    </r>
    <r>
      <rPr>
        <sz val="10"/>
        <rFont val="Arial"/>
        <family val="2"/>
      </rPr>
      <t xml:space="preserve"> cu bitum modificat – 5 cm</t>
    </r>
  </si>
  <si>
    <t xml:space="preserve">  Tratarea tasarilor locale – pentru autostrazi cu bitum modificat - total, din care:</t>
  </si>
  <si>
    <t>101.2.1.6.</t>
  </si>
  <si>
    <t>101.2.3</t>
  </si>
  <si>
    <t>101.2.3.1.</t>
  </si>
  <si>
    <t>101.2.3.2.</t>
  </si>
  <si>
    <t>101.1.1.2</t>
  </si>
  <si>
    <t>101.1.1.4</t>
  </si>
  <si>
    <t>101.1.1.9.</t>
  </si>
  <si>
    <t>101.1.1.12</t>
  </si>
  <si>
    <t>101.1.1.13.</t>
  </si>
  <si>
    <t>101.1.1.14.</t>
  </si>
  <si>
    <t>101.1.5.1.</t>
  </si>
  <si>
    <r>
      <t xml:space="preserve">o Mixtură asfaltică pentru </t>
    </r>
    <r>
      <rPr>
        <b/>
        <sz val="10"/>
        <rFont val="Arial"/>
        <family val="2"/>
      </rPr>
      <t>stratul de uzură–BA16</t>
    </r>
    <r>
      <rPr>
        <sz val="10"/>
        <rFont val="Arial"/>
        <family val="2"/>
      </rPr>
      <t xml:space="preserve"> – 4 cm</t>
    </r>
  </si>
  <si>
    <t>Autostrada A2+A4</t>
  </si>
  <si>
    <t>intretinere suprafete degradate la imbracaminti asfaltice - plombari cu AB 31,5  - adancime 8 cm (MP)</t>
  </si>
  <si>
    <t>intretinere suprafete degradate la imbracaminti asfaltice - plombari cu BAD 22,4 - adancime 6 cm (MP)</t>
  </si>
  <si>
    <t>o Anrobat bituminos cu criblură–AB 31,5 – 18 cm</t>
  </si>
  <si>
    <t>ml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</si>
</sst>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00"/>
    <numFmt numFmtId="174" formatCode="0.0"/>
    <numFmt numFmtId="175" formatCode="0.00000"/>
    <numFmt numFmtId="176" formatCode="_-* #,##0.0\ _l_e_i_-;\-* #,##0.0\ _l_e_i_-;_-* &quot;-&quot;??\ _l_e_i_-;_-@_-"/>
    <numFmt numFmtId="177" formatCode="_-* #,##0\ _l_e_i_-;\-* #,##0\ _l_e_i_-;_-* &quot;-&quot;??\ _l_e_i_-;_-@_-"/>
    <numFmt numFmtId="178" formatCode="_-* #,##0.000\ _l_e_i_-;\-* #,##0.000\ _l_e_i_-;_-* &quot;-&quot;??\ _l_e_i_-;_-@_-"/>
    <numFmt numFmtId="179" formatCode="[$-418]d\ mmmm\ yyyy"/>
    <numFmt numFmtId="180" formatCode="00000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3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2" fontId="13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vertical="justify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33" borderId="19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vertical="justify" wrapText="1"/>
    </xf>
    <xf numFmtId="0" fontId="9" fillId="33" borderId="10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tabSelected="1" view="pageBreakPreview" zoomScale="90" zoomScaleNormal="90" zoomScaleSheetLayoutView="90" zoomScalePageLayoutView="0" workbookViewId="0" topLeftCell="A21">
      <selection activeCell="AI68" sqref="AI68:AK100"/>
    </sheetView>
  </sheetViews>
  <sheetFormatPr defaultColWidth="9.140625" defaultRowHeight="12.75"/>
  <cols>
    <col min="1" max="1" width="6.28125" style="2" customWidth="1"/>
    <col min="2" max="2" width="12.421875" style="10" customWidth="1"/>
    <col min="3" max="3" width="74.57421875" style="5" customWidth="1"/>
    <col min="4" max="5" width="8.28125" style="1" customWidth="1"/>
    <col min="6" max="6" width="8.8515625" style="3" customWidth="1"/>
    <col min="7" max="7" width="10.421875" style="3" bestFit="1" customWidth="1"/>
    <col min="8" max="8" width="13.00390625" style="3" customWidth="1"/>
    <col min="9" max="9" width="14.140625" style="3" customWidth="1"/>
    <col min="10" max="10" width="9.00390625" style="3" customWidth="1"/>
    <col min="11" max="11" width="10.00390625" style="3" customWidth="1"/>
    <col min="12" max="12" width="16.140625" style="3" customWidth="1"/>
    <col min="13" max="13" width="14.28125" style="3" customWidth="1"/>
    <col min="14" max="14" width="9.421875" style="3" customWidth="1"/>
    <col min="15" max="15" width="10.421875" style="3" bestFit="1" customWidth="1"/>
    <col min="16" max="16" width="16.00390625" style="3" customWidth="1"/>
    <col min="17" max="17" width="13.7109375" style="3" customWidth="1"/>
    <col min="18" max="18" width="9.00390625" style="3" customWidth="1"/>
    <col min="19" max="19" width="10.421875" style="3" bestFit="1" customWidth="1"/>
    <col min="20" max="20" width="15.28125" style="3" customWidth="1"/>
    <col min="21" max="21" width="13.7109375" style="3" customWidth="1"/>
    <col min="22" max="23" width="12.7109375" style="3" customWidth="1"/>
    <col min="24" max="24" width="17.140625" style="3" customWidth="1"/>
    <col min="25" max="25" width="15.140625" style="3" customWidth="1"/>
    <col min="26" max="16384" width="9.140625" style="1" customWidth="1"/>
  </cols>
  <sheetData>
    <row r="1" spans="1:25" s="36" customFormat="1" ht="15.75">
      <c r="A1" s="34" t="s">
        <v>116</v>
      </c>
      <c r="B1" s="35"/>
      <c r="F1" s="37"/>
      <c r="G1" s="37"/>
      <c r="H1" s="37"/>
      <c r="I1" s="37"/>
      <c r="J1" s="37"/>
      <c r="K1" s="37"/>
      <c r="L1" s="37"/>
      <c r="M1" s="37"/>
      <c r="N1" s="34" t="s">
        <v>116</v>
      </c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36" customFormat="1" ht="15.75">
      <c r="A2" s="34" t="s">
        <v>143</v>
      </c>
      <c r="B2" s="35"/>
      <c r="F2" s="37"/>
      <c r="G2" s="37"/>
      <c r="H2" s="37"/>
      <c r="I2" s="37"/>
      <c r="J2" s="37"/>
      <c r="K2" s="37"/>
      <c r="L2" s="37"/>
      <c r="M2" s="37"/>
      <c r="N2" s="34" t="s">
        <v>143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s="36" customFormat="1" ht="15.75" customHeight="1">
      <c r="A3" s="34"/>
      <c r="B3" s="35"/>
      <c r="E3" s="11"/>
      <c r="F3" s="37"/>
      <c r="G3" s="37"/>
      <c r="H3" s="37"/>
      <c r="I3" s="37"/>
      <c r="J3" s="37"/>
      <c r="K3" s="37"/>
      <c r="L3" s="37"/>
      <c r="M3" s="37"/>
      <c r="N3" s="34"/>
      <c r="O3" s="37"/>
      <c r="P3" s="37"/>
      <c r="Q3" s="37"/>
      <c r="R3" s="37"/>
      <c r="S3" s="37"/>
      <c r="T3" s="37"/>
      <c r="U3" s="37"/>
      <c r="V3" s="37"/>
      <c r="W3" s="37"/>
      <c r="Y3" s="33" t="s">
        <v>68</v>
      </c>
    </row>
    <row r="4" spans="1:25" ht="15.75" customHeight="1">
      <c r="A4" s="12"/>
      <c r="D4" s="11"/>
      <c r="E4" s="11"/>
      <c r="F4" s="74"/>
      <c r="G4" s="74"/>
      <c r="H4" s="74"/>
      <c r="I4" s="74"/>
      <c r="J4" s="74"/>
      <c r="K4" s="74"/>
      <c r="L4" s="74"/>
      <c r="M4" s="33" t="s">
        <v>68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4.25" customHeight="1">
      <c r="A5" s="75"/>
      <c r="D5" s="51"/>
      <c r="E5" s="51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</row>
    <row r="6" spans="1:25" ht="18" customHeight="1">
      <c r="A6" s="75"/>
      <c r="B6" s="108" t="s">
        <v>92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76"/>
      <c r="N6" s="108" t="s">
        <v>92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8" spans="1:25" s="29" customFormat="1" ht="19.5" customHeight="1">
      <c r="A8" s="109" t="s">
        <v>0</v>
      </c>
      <c r="B8" s="109" t="s">
        <v>3</v>
      </c>
      <c r="C8" s="109" t="s">
        <v>20</v>
      </c>
      <c r="D8" s="115" t="s">
        <v>4</v>
      </c>
      <c r="E8" s="109" t="s">
        <v>79</v>
      </c>
      <c r="F8" s="109" t="s">
        <v>117</v>
      </c>
      <c r="G8" s="109"/>
      <c r="H8" s="109"/>
      <c r="I8" s="109"/>
      <c r="J8" s="109" t="s">
        <v>118</v>
      </c>
      <c r="K8" s="109"/>
      <c r="L8" s="109"/>
      <c r="M8" s="109"/>
      <c r="N8" s="109" t="s">
        <v>119</v>
      </c>
      <c r="O8" s="109"/>
      <c r="P8" s="109"/>
      <c r="Q8" s="109"/>
      <c r="R8" s="109" t="s">
        <v>120</v>
      </c>
      <c r="S8" s="109"/>
      <c r="T8" s="109"/>
      <c r="U8" s="109"/>
      <c r="V8" s="109" t="s">
        <v>121</v>
      </c>
      <c r="W8" s="109"/>
      <c r="X8" s="109"/>
      <c r="Y8" s="109"/>
    </row>
    <row r="9" spans="1:25" s="29" customFormat="1" ht="25.5" customHeight="1">
      <c r="A9" s="109"/>
      <c r="B9" s="109"/>
      <c r="C9" s="109"/>
      <c r="D9" s="116"/>
      <c r="E9" s="109"/>
      <c r="F9" s="110" t="s">
        <v>76</v>
      </c>
      <c r="G9" s="110"/>
      <c r="H9" s="109" t="s">
        <v>95</v>
      </c>
      <c r="I9" s="109"/>
      <c r="J9" s="110" t="s">
        <v>76</v>
      </c>
      <c r="K9" s="110"/>
      <c r="L9" s="109" t="s">
        <v>95</v>
      </c>
      <c r="M9" s="109"/>
      <c r="N9" s="110" t="s">
        <v>76</v>
      </c>
      <c r="O9" s="110"/>
      <c r="P9" s="109" t="s">
        <v>95</v>
      </c>
      <c r="Q9" s="109"/>
      <c r="R9" s="110" t="s">
        <v>76</v>
      </c>
      <c r="S9" s="110"/>
      <c r="T9" s="109" t="s">
        <v>96</v>
      </c>
      <c r="U9" s="109"/>
      <c r="V9" s="110" t="s">
        <v>76</v>
      </c>
      <c r="W9" s="110"/>
      <c r="X9" s="109" t="s">
        <v>96</v>
      </c>
      <c r="Y9" s="109"/>
    </row>
    <row r="10" spans="1:25" s="29" customFormat="1" ht="17.25" customHeight="1">
      <c r="A10" s="109"/>
      <c r="B10" s="109"/>
      <c r="C10" s="109"/>
      <c r="D10" s="117"/>
      <c r="E10" s="109"/>
      <c r="F10" s="24" t="s">
        <v>77</v>
      </c>
      <c r="G10" s="24" t="s">
        <v>78</v>
      </c>
      <c r="H10" s="24" t="s">
        <v>77</v>
      </c>
      <c r="I10" s="24" t="s">
        <v>78</v>
      </c>
      <c r="J10" s="24" t="s">
        <v>77</v>
      </c>
      <c r="K10" s="24" t="s">
        <v>78</v>
      </c>
      <c r="L10" s="24" t="s">
        <v>77</v>
      </c>
      <c r="M10" s="24" t="s">
        <v>78</v>
      </c>
      <c r="N10" s="24" t="s">
        <v>77</v>
      </c>
      <c r="O10" s="24" t="s">
        <v>78</v>
      </c>
      <c r="P10" s="24" t="s">
        <v>77</v>
      </c>
      <c r="Q10" s="24" t="s">
        <v>78</v>
      </c>
      <c r="R10" s="24" t="s">
        <v>77</v>
      </c>
      <c r="S10" s="24" t="s">
        <v>78</v>
      </c>
      <c r="T10" s="24" t="s">
        <v>77</v>
      </c>
      <c r="U10" s="24" t="s">
        <v>78</v>
      </c>
      <c r="V10" s="24" t="s">
        <v>77</v>
      </c>
      <c r="W10" s="24" t="s">
        <v>78</v>
      </c>
      <c r="X10" s="24" t="s">
        <v>77</v>
      </c>
      <c r="Y10" s="24" t="s">
        <v>78</v>
      </c>
    </row>
    <row r="11" spans="1:25" s="32" customFormat="1" ht="11.25">
      <c r="A11" s="30">
        <v>0</v>
      </c>
      <c r="B11" s="31">
        <v>1</v>
      </c>
      <c r="C11" s="31">
        <v>2</v>
      </c>
      <c r="D11" s="31">
        <v>3</v>
      </c>
      <c r="E11" s="31">
        <v>4</v>
      </c>
      <c r="F11" s="24">
        <v>5</v>
      </c>
      <c r="G11" s="24">
        <v>6</v>
      </c>
      <c r="H11" s="24" t="s">
        <v>80</v>
      </c>
      <c r="I11" s="24" t="s">
        <v>81</v>
      </c>
      <c r="J11" s="24">
        <v>9</v>
      </c>
      <c r="K11" s="24">
        <v>10</v>
      </c>
      <c r="L11" s="24" t="s">
        <v>82</v>
      </c>
      <c r="M11" s="24" t="s">
        <v>83</v>
      </c>
      <c r="N11" s="24">
        <v>13</v>
      </c>
      <c r="O11" s="24">
        <v>14</v>
      </c>
      <c r="P11" s="24" t="s">
        <v>84</v>
      </c>
      <c r="Q11" s="24" t="s">
        <v>85</v>
      </c>
      <c r="R11" s="24">
        <v>17</v>
      </c>
      <c r="S11" s="24">
        <v>18</v>
      </c>
      <c r="T11" s="24" t="s">
        <v>86</v>
      </c>
      <c r="U11" s="24" t="s">
        <v>87</v>
      </c>
      <c r="V11" s="24" t="s">
        <v>88</v>
      </c>
      <c r="W11" s="24" t="s">
        <v>89</v>
      </c>
      <c r="X11" s="24" t="s">
        <v>90</v>
      </c>
      <c r="Y11" s="24" t="s">
        <v>91</v>
      </c>
    </row>
    <row r="12" spans="1:25" ht="12.75">
      <c r="A12" s="9"/>
      <c r="B12" s="7">
        <v>101</v>
      </c>
      <c r="C12" s="4" t="s">
        <v>5</v>
      </c>
      <c r="D12" s="4"/>
      <c r="E12" s="4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2.75">
      <c r="A13" s="9"/>
      <c r="B13" s="8" t="s">
        <v>6</v>
      </c>
      <c r="C13" s="6" t="s">
        <v>7</v>
      </c>
      <c r="D13" s="6"/>
      <c r="E13" s="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22" customFormat="1" ht="12.75">
      <c r="A14" s="70"/>
      <c r="B14" s="8" t="s">
        <v>8</v>
      </c>
      <c r="C14" s="71" t="s">
        <v>9</v>
      </c>
      <c r="D14" s="71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</row>
    <row r="15" spans="1:25" s="51" customFormat="1" ht="29.25" customHeight="1" hidden="1">
      <c r="A15" s="50">
        <v>1</v>
      </c>
      <c r="B15" s="20" t="s">
        <v>23</v>
      </c>
      <c r="C15" s="94" t="s">
        <v>113</v>
      </c>
      <c r="D15" s="95" t="s">
        <v>10</v>
      </c>
      <c r="E15" s="98"/>
      <c r="F15" s="78">
        <f>ROUND(G15*15%,0)</f>
        <v>0</v>
      </c>
      <c r="G15" s="78">
        <v>0</v>
      </c>
      <c r="H15" s="77">
        <f>E15*F15</f>
        <v>0</v>
      </c>
      <c r="I15" s="77">
        <f>E15*G15</f>
        <v>0</v>
      </c>
      <c r="J15" s="78">
        <f>ROUND(K15*15%,0)</f>
        <v>0</v>
      </c>
      <c r="K15" s="78">
        <v>0</v>
      </c>
      <c r="L15" s="77">
        <f>E15*J15</f>
        <v>0</v>
      </c>
      <c r="M15" s="77">
        <f>K15*E15</f>
        <v>0</v>
      </c>
      <c r="N15" s="78">
        <f>ROUND(O15*15%,0)</f>
        <v>0</v>
      </c>
      <c r="O15" s="78">
        <v>0</v>
      </c>
      <c r="P15" s="77">
        <f>N15*E15</f>
        <v>0</v>
      </c>
      <c r="Q15" s="77">
        <f>O15*E15</f>
        <v>0</v>
      </c>
      <c r="R15" s="78">
        <f>ROUND(S15*15%,0)</f>
        <v>0</v>
      </c>
      <c r="S15" s="78">
        <v>0</v>
      </c>
      <c r="T15" s="77">
        <f>R15*E15</f>
        <v>0</v>
      </c>
      <c r="U15" s="77">
        <f>S15*E15</f>
        <v>0</v>
      </c>
      <c r="V15" s="77">
        <f aca="true" t="shared" si="0" ref="V15:Y17">R15+N15+J15+F15</f>
        <v>0</v>
      </c>
      <c r="W15" s="77">
        <f t="shared" si="0"/>
        <v>0</v>
      </c>
      <c r="X15" s="77">
        <f t="shared" si="0"/>
        <v>0</v>
      </c>
      <c r="Y15" s="77">
        <f t="shared" si="0"/>
        <v>0</v>
      </c>
    </row>
    <row r="16" spans="1:25" s="51" customFormat="1" ht="33" customHeight="1" hidden="1">
      <c r="A16" s="50">
        <v>3</v>
      </c>
      <c r="B16" s="20" t="s">
        <v>135</v>
      </c>
      <c r="C16" s="94" t="s">
        <v>114</v>
      </c>
      <c r="D16" s="95" t="s">
        <v>10</v>
      </c>
      <c r="E16" s="98"/>
      <c r="F16" s="78">
        <f>ROUND(G16*15%,0)</f>
        <v>0</v>
      </c>
      <c r="G16" s="78">
        <v>0</v>
      </c>
      <c r="H16" s="77">
        <f>E16*F16</f>
        <v>0</v>
      </c>
      <c r="I16" s="77">
        <f>E16*G16</f>
        <v>0</v>
      </c>
      <c r="J16" s="78">
        <f>ROUND(K16*15%,0)</f>
        <v>0</v>
      </c>
      <c r="K16" s="78">
        <v>0</v>
      </c>
      <c r="L16" s="77">
        <f>E16*J16</f>
        <v>0</v>
      </c>
      <c r="M16" s="77">
        <f>K16*E16</f>
        <v>0</v>
      </c>
      <c r="N16" s="78">
        <f>ROUND(O16*15%,0)</f>
        <v>0</v>
      </c>
      <c r="O16" s="78">
        <v>0</v>
      </c>
      <c r="P16" s="77">
        <f>N16*E16</f>
        <v>0</v>
      </c>
      <c r="Q16" s="77">
        <f>O16*E16</f>
        <v>0</v>
      </c>
      <c r="R16" s="78">
        <f>ROUND(S16*15%,0)</f>
        <v>0</v>
      </c>
      <c r="S16" s="78">
        <v>0</v>
      </c>
      <c r="T16" s="77">
        <f>R16*E16</f>
        <v>0</v>
      </c>
      <c r="U16" s="77">
        <f>S16*E16</f>
        <v>0</v>
      </c>
      <c r="V16" s="77">
        <f t="shared" si="0"/>
        <v>0</v>
      </c>
      <c r="W16" s="77">
        <f t="shared" si="0"/>
        <v>0</v>
      </c>
      <c r="X16" s="77">
        <f t="shared" si="0"/>
        <v>0</v>
      </c>
      <c r="Y16" s="77">
        <f t="shared" si="0"/>
        <v>0</v>
      </c>
    </row>
    <row r="17" spans="1:25" s="51" customFormat="1" ht="33" customHeight="1" hidden="1">
      <c r="A17" s="50">
        <v>4</v>
      </c>
      <c r="B17" s="20" t="s">
        <v>24</v>
      </c>
      <c r="C17" s="94" t="s">
        <v>115</v>
      </c>
      <c r="D17" s="95" t="s">
        <v>10</v>
      </c>
      <c r="E17" s="98"/>
      <c r="F17" s="78">
        <f>ROUND(G17*15%,0)</f>
        <v>0</v>
      </c>
      <c r="G17" s="78">
        <v>0</v>
      </c>
      <c r="H17" s="77">
        <f>E17*F17</f>
        <v>0</v>
      </c>
      <c r="I17" s="77">
        <f>E17*G17</f>
        <v>0</v>
      </c>
      <c r="J17" s="78">
        <f>ROUND(K17*15%,0)</f>
        <v>0</v>
      </c>
      <c r="K17" s="78">
        <v>0</v>
      </c>
      <c r="L17" s="77">
        <f>E17*J17</f>
        <v>0</v>
      </c>
      <c r="M17" s="77">
        <f>K17*E17</f>
        <v>0</v>
      </c>
      <c r="N17" s="78">
        <f>ROUND(O17*15%,0)</f>
        <v>0</v>
      </c>
      <c r="O17" s="78">
        <v>0</v>
      </c>
      <c r="P17" s="77">
        <f>N17*E17</f>
        <v>0</v>
      </c>
      <c r="Q17" s="77">
        <f>O17*E17</f>
        <v>0</v>
      </c>
      <c r="R17" s="78">
        <f>ROUND(S17*15%,0)</f>
        <v>0</v>
      </c>
      <c r="S17" s="78">
        <v>0</v>
      </c>
      <c r="T17" s="77">
        <f>R17*E17</f>
        <v>0</v>
      </c>
      <c r="U17" s="77">
        <f>S17*E17</f>
        <v>0</v>
      </c>
      <c r="V17" s="77">
        <f t="shared" si="0"/>
        <v>0</v>
      </c>
      <c r="W17" s="77">
        <f t="shared" si="0"/>
        <v>0</v>
      </c>
      <c r="X17" s="77">
        <f t="shared" si="0"/>
        <v>0</v>
      </c>
      <c r="Y17" s="77">
        <f t="shared" si="0"/>
        <v>0</v>
      </c>
    </row>
    <row r="18" spans="1:25" s="51" customFormat="1" ht="42.75" customHeight="1" hidden="1">
      <c r="A18" s="50"/>
      <c r="B18" s="20" t="s">
        <v>136</v>
      </c>
      <c r="C18" s="94" t="s">
        <v>123</v>
      </c>
      <c r="D18" s="95" t="s">
        <v>10</v>
      </c>
      <c r="E18" s="98"/>
      <c r="F18" s="78">
        <f>ROUND(G18*15%,0)</f>
        <v>0</v>
      </c>
      <c r="G18" s="78"/>
      <c r="H18" s="77">
        <f>E18*F18</f>
        <v>0</v>
      </c>
      <c r="I18" s="77">
        <f>E18*G18</f>
        <v>0</v>
      </c>
      <c r="J18" s="78">
        <f>ROUND(K18*15%,0)</f>
        <v>0</v>
      </c>
      <c r="K18" s="78"/>
      <c r="L18" s="77">
        <f>E18*J18</f>
        <v>0</v>
      </c>
      <c r="M18" s="77">
        <f>K18*E18</f>
        <v>0</v>
      </c>
      <c r="N18" s="78">
        <f>ROUND(O18*15%,0)</f>
        <v>0</v>
      </c>
      <c r="O18" s="78"/>
      <c r="P18" s="77">
        <f>N18*E18</f>
        <v>0</v>
      </c>
      <c r="Q18" s="77">
        <f>O18*E18</f>
        <v>0</v>
      </c>
      <c r="R18" s="78">
        <f>ROUND(S18*15%,0)</f>
        <v>0</v>
      </c>
      <c r="S18" s="78"/>
      <c r="T18" s="77">
        <f>R18*E18</f>
        <v>0</v>
      </c>
      <c r="U18" s="77">
        <f>S18*E18</f>
        <v>0</v>
      </c>
      <c r="V18" s="77">
        <f aca="true" t="shared" si="1" ref="V18:Y19">R18+N18+J18+F18</f>
        <v>0</v>
      </c>
      <c r="W18" s="77">
        <f t="shared" si="1"/>
        <v>0</v>
      </c>
      <c r="X18" s="77">
        <f t="shared" si="1"/>
        <v>0</v>
      </c>
      <c r="Y18" s="77">
        <f t="shared" si="1"/>
        <v>0</v>
      </c>
    </row>
    <row r="19" spans="1:25" s="51" customFormat="1" ht="33" customHeight="1">
      <c r="A19" s="50">
        <v>6</v>
      </c>
      <c r="B19" s="20" t="s">
        <v>122</v>
      </c>
      <c r="C19" s="94" t="s">
        <v>124</v>
      </c>
      <c r="D19" s="95" t="s">
        <v>10</v>
      </c>
      <c r="E19" s="98"/>
      <c r="F19" s="78">
        <f>ROUND(G19*20%,0)</f>
        <v>6000</v>
      </c>
      <c r="G19" s="78">
        <f>30000</f>
        <v>30000</v>
      </c>
      <c r="H19" s="77"/>
      <c r="I19" s="77"/>
      <c r="J19" s="78">
        <f>ROUND(K19*20%,0)</f>
        <v>6000</v>
      </c>
      <c r="K19" s="78">
        <f>30000</f>
        <v>30000</v>
      </c>
      <c r="L19" s="77"/>
      <c r="M19" s="77"/>
      <c r="N19" s="78">
        <f>ROUND(O19*20%,0)</f>
        <v>6000</v>
      </c>
      <c r="O19" s="78">
        <f>30000</f>
        <v>30000</v>
      </c>
      <c r="P19" s="77"/>
      <c r="Q19" s="77"/>
      <c r="R19" s="78">
        <f>ROUND(S19*20%,0)</f>
        <v>6000</v>
      </c>
      <c r="S19" s="78">
        <f>30000</f>
        <v>30000</v>
      </c>
      <c r="T19" s="77"/>
      <c r="U19" s="77"/>
      <c r="V19" s="77">
        <f t="shared" si="1"/>
        <v>24000</v>
      </c>
      <c r="W19" s="77">
        <f t="shared" si="1"/>
        <v>120000</v>
      </c>
      <c r="X19" s="77"/>
      <c r="Y19" s="77"/>
    </row>
    <row r="20" spans="1:25" s="51" customFormat="1" ht="66.75" customHeight="1">
      <c r="A20" s="50">
        <v>7</v>
      </c>
      <c r="B20" s="88" t="s">
        <v>25</v>
      </c>
      <c r="C20" s="88" t="s">
        <v>145</v>
      </c>
      <c r="D20" s="89" t="s">
        <v>10</v>
      </c>
      <c r="E20" s="91"/>
      <c r="F20" s="78">
        <f aca="true" t="shared" si="2" ref="F20:F64">ROUND(G20*20%,0)</f>
        <v>800</v>
      </c>
      <c r="G20" s="78">
        <v>4000</v>
      </c>
      <c r="H20" s="77"/>
      <c r="I20" s="77"/>
      <c r="J20" s="78">
        <f aca="true" t="shared" si="3" ref="J20:J64">ROUND(K20*20%,0)</f>
        <v>800</v>
      </c>
      <c r="K20" s="78">
        <v>4000</v>
      </c>
      <c r="L20" s="77"/>
      <c r="M20" s="77"/>
      <c r="N20" s="78">
        <f aca="true" t="shared" si="4" ref="N20:N64">ROUND(O20*20%,0)</f>
        <v>800</v>
      </c>
      <c r="O20" s="78">
        <v>4000</v>
      </c>
      <c r="P20" s="77"/>
      <c r="Q20" s="77"/>
      <c r="R20" s="78">
        <f aca="true" t="shared" si="5" ref="R20:R64">ROUND(S20*20%,0)</f>
        <v>800</v>
      </c>
      <c r="S20" s="78">
        <v>4000</v>
      </c>
      <c r="T20" s="77"/>
      <c r="U20" s="77"/>
      <c r="V20" s="77">
        <f>R20+N20+J20+F20</f>
        <v>3200</v>
      </c>
      <c r="W20" s="77">
        <f>S20+O20+K20+G20</f>
        <v>16000</v>
      </c>
      <c r="X20" s="77"/>
      <c r="Y20" s="77"/>
    </row>
    <row r="21" spans="1:25" s="51" customFormat="1" ht="51.75" customHeight="1">
      <c r="A21" s="50">
        <v>8</v>
      </c>
      <c r="B21" s="88" t="s">
        <v>26</v>
      </c>
      <c r="C21" s="88" t="s">
        <v>144</v>
      </c>
      <c r="D21" s="89" t="s">
        <v>10</v>
      </c>
      <c r="E21" s="91"/>
      <c r="F21" s="78">
        <f t="shared" si="2"/>
        <v>800</v>
      </c>
      <c r="G21" s="78">
        <v>4000</v>
      </c>
      <c r="H21" s="77"/>
      <c r="I21" s="77"/>
      <c r="J21" s="78">
        <f t="shared" si="3"/>
        <v>800</v>
      </c>
      <c r="K21" s="78">
        <v>4000</v>
      </c>
      <c r="L21" s="77"/>
      <c r="M21" s="77"/>
      <c r="N21" s="78">
        <f t="shared" si="4"/>
        <v>800</v>
      </c>
      <c r="O21" s="78">
        <v>4000</v>
      </c>
      <c r="P21" s="77"/>
      <c r="Q21" s="77"/>
      <c r="R21" s="78">
        <f t="shared" si="5"/>
        <v>800</v>
      </c>
      <c r="S21" s="78">
        <v>4000</v>
      </c>
      <c r="T21" s="77"/>
      <c r="U21" s="77"/>
      <c r="V21" s="77">
        <f>R21+N21+J21+F21</f>
        <v>3200</v>
      </c>
      <c r="W21" s="77">
        <f>S21+O21+K21+G21</f>
        <v>16000</v>
      </c>
      <c r="X21" s="77"/>
      <c r="Y21" s="77"/>
    </row>
    <row r="22" spans="1:25" s="51" customFormat="1" ht="44.25" customHeight="1" hidden="1">
      <c r="A22" s="50"/>
      <c r="B22" s="20" t="s">
        <v>27</v>
      </c>
      <c r="C22" s="94" t="s">
        <v>47</v>
      </c>
      <c r="D22" s="95" t="s">
        <v>10</v>
      </c>
      <c r="E22" s="98"/>
      <c r="F22" s="78"/>
      <c r="G22" s="78"/>
      <c r="H22" s="77"/>
      <c r="I22" s="77"/>
      <c r="J22" s="78"/>
      <c r="K22" s="78"/>
      <c r="L22" s="77"/>
      <c r="M22" s="77"/>
      <c r="N22" s="78"/>
      <c r="O22" s="78"/>
      <c r="P22" s="77"/>
      <c r="Q22" s="77"/>
      <c r="R22" s="78"/>
      <c r="S22" s="78"/>
      <c r="T22" s="77"/>
      <c r="U22" s="77"/>
      <c r="V22" s="77">
        <f aca="true" t="shared" si="6" ref="V22:W28">R22+N22+J22+F22</f>
        <v>0</v>
      </c>
      <c r="W22" s="77">
        <f t="shared" si="6"/>
        <v>0</v>
      </c>
      <c r="X22" s="77"/>
      <c r="Y22" s="77"/>
    </row>
    <row r="23" spans="1:25" s="51" customFormat="1" ht="12.75">
      <c r="A23" s="50">
        <v>10</v>
      </c>
      <c r="B23" s="20" t="s">
        <v>137</v>
      </c>
      <c r="C23" s="94" t="s">
        <v>73</v>
      </c>
      <c r="D23" s="95" t="s">
        <v>10</v>
      </c>
      <c r="E23" s="98"/>
      <c r="F23" s="78">
        <f t="shared" si="2"/>
        <v>0</v>
      </c>
      <c r="G23" s="78">
        <v>0</v>
      </c>
      <c r="H23" s="77"/>
      <c r="I23" s="77"/>
      <c r="J23" s="78">
        <f t="shared" si="3"/>
        <v>0</v>
      </c>
      <c r="K23" s="78">
        <v>0</v>
      </c>
      <c r="L23" s="77"/>
      <c r="M23" s="77"/>
      <c r="N23" s="78">
        <f t="shared" si="4"/>
        <v>0</v>
      </c>
      <c r="O23" s="78">
        <v>0</v>
      </c>
      <c r="P23" s="77"/>
      <c r="Q23" s="77"/>
      <c r="R23" s="78">
        <f t="shared" si="5"/>
        <v>0</v>
      </c>
      <c r="S23" s="78">
        <v>0</v>
      </c>
      <c r="T23" s="77"/>
      <c r="U23" s="77"/>
      <c r="V23" s="77">
        <f t="shared" si="6"/>
        <v>0</v>
      </c>
      <c r="W23" s="77">
        <f t="shared" si="6"/>
        <v>0</v>
      </c>
      <c r="X23" s="77"/>
      <c r="Y23" s="77"/>
    </row>
    <row r="24" spans="1:25" s="51" customFormat="1" ht="12.75">
      <c r="A24" s="50">
        <v>11</v>
      </c>
      <c r="B24" s="20" t="s">
        <v>28</v>
      </c>
      <c r="C24" s="94" t="s">
        <v>50</v>
      </c>
      <c r="D24" s="95" t="s">
        <v>147</v>
      </c>
      <c r="E24" s="98"/>
      <c r="F24" s="78">
        <f t="shared" si="2"/>
        <v>30000</v>
      </c>
      <c r="G24" s="78">
        <f>300000/2</f>
        <v>150000</v>
      </c>
      <c r="H24" s="77"/>
      <c r="I24" s="77"/>
      <c r="J24" s="78">
        <f t="shared" si="3"/>
        <v>30000</v>
      </c>
      <c r="K24" s="78">
        <f>300000/2</f>
        <v>150000</v>
      </c>
      <c r="L24" s="77"/>
      <c r="M24" s="77"/>
      <c r="N24" s="78">
        <f t="shared" si="4"/>
        <v>30000</v>
      </c>
      <c r="O24" s="78">
        <f>300000/2</f>
        <v>150000</v>
      </c>
      <c r="P24" s="77"/>
      <c r="Q24" s="77"/>
      <c r="R24" s="78">
        <f t="shared" si="5"/>
        <v>30000</v>
      </c>
      <c r="S24" s="78">
        <f>300000/2</f>
        <v>150000</v>
      </c>
      <c r="T24" s="77"/>
      <c r="U24" s="77"/>
      <c r="V24" s="77">
        <f t="shared" si="6"/>
        <v>120000</v>
      </c>
      <c r="W24" s="77">
        <f t="shared" si="6"/>
        <v>600000</v>
      </c>
      <c r="X24" s="77"/>
      <c r="Y24" s="77"/>
    </row>
    <row r="25" spans="1:25" s="51" customFormat="1" ht="25.5">
      <c r="A25" s="50">
        <v>12</v>
      </c>
      <c r="B25" s="20" t="s">
        <v>29</v>
      </c>
      <c r="C25" s="94" t="s">
        <v>97</v>
      </c>
      <c r="D25" s="95" t="s">
        <v>64</v>
      </c>
      <c r="E25" s="98"/>
      <c r="F25" s="78"/>
      <c r="G25" s="78"/>
      <c r="H25" s="77"/>
      <c r="I25" s="77"/>
      <c r="J25" s="78"/>
      <c r="K25" s="78"/>
      <c r="L25" s="77"/>
      <c r="M25" s="77"/>
      <c r="N25" s="78"/>
      <c r="O25" s="78"/>
      <c r="P25" s="77"/>
      <c r="Q25" s="77"/>
      <c r="R25" s="78"/>
      <c r="S25" s="78"/>
      <c r="T25" s="77"/>
      <c r="U25" s="77"/>
      <c r="V25" s="77">
        <f t="shared" si="6"/>
        <v>0</v>
      </c>
      <c r="W25" s="77">
        <f t="shared" si="6"/>
        <v>0</v>
      </c>
      <c r="X25" s="77"/>
      <c r="Y25" s="77"/>
    </row>
    <row r="26" spans="1:25" s="51" customFormat="1" ht="12.75">
      <c r="A26" s="50">
        <v>13</v>
      </c>
      <c r="B26" s="20" t="s">
        <v>138</v>
      </c>
      <c r="C26" s="94" t="s">
        <v>51</v>
      </c>
      <c r="D26" s="95" t="s">
        <v>10</v>
      </c>
      <c r="E26" s="98"/>
      <c r="F26" s="78">
        <f t="shared" si="2"/>
        <v>0</v>
      </c>
      <c r="G26" s="78">
        <v>0</v>
      </c>
      <c r="H26" s="77"/>
      <c r="I26" s="77"/>
      <c r="J26" s="78">
        <f t="shared" si="3"/>
        <v>0</v>
      </c>
      <c r="K26" s="78">
        <v>0</v>
      </c>
      <c r="L26" s="77"/>
      <c r="M26" s="77"/>
      <c r="N26" s="78">
        <f t="shared" si="4"/>
        <v>0</v>
      </c>
      <c r="O26" s="78">
        <v>0</v>
      </c>
      <c r="P26" s="77"/>
      <c r="Q26" s="77"/>
      <c r="R26" s="78">
        <f t="shared" si="5"/>
        <v>0</v>
      </c>
      <c r="S26" s="78">
        <v>0</v>
      </c>
      <c r="T26" s="77"/>
      <c r="U26" s="77"/>
      <c r="V26" s="77">
        <f t="shared" si="6"/>
        <v>0</v>
      </c>
      <c r="W26" s="77">
        <f t="shared" si="6"/>
        <v>0</v>
      </c>
      <c r="X26" s="77"/>
      <c r="Y26" s="77"/>
    </row>
    <row r="27" spans="1:25" s="51" customFormat="1" ht="30.75" customHeight="1">
      <c r="A27" s="50">
        <v>14</v>
      </c>
      <c r="B27" s="20" t="s">
        <v>139</v>
      </c>
      <c r="C27" s="94" t="s">
        <v>98</v>
      </c>
      <c r="D27" s="95" t="s">
        <v>10</v>
      </c>
      <c r="E27" s="98"/>
      <c r="F27" s="78"/>
      <c r="G27" s="78"/>
      <c r="H27" s="77"/>
      <c r="I27" s="77"/>
      <c r="J27" s="78"/>
      <c r="K27" s="78"/>
      <c r="L27" s="77"/>
      <c r="M27" s="77"/>
      <c r="N27" s="78"/>
      <c r="O27" s="78"/>
      <c r="P27" s="77"/>
      <c r="Q27" s="77"/>
      <c r="R27" s="78"/>
      <c r="S27" s="78"/>
      <c r="T27" s="77"/>
      <c r="U27" s="77"/>
      <c r="V27" s="77">
        <f t="shared" si="6"/>
        <v>0</v>
      </c>
      <c r="W27" s="77">
        <f t="shared" si="6"/>
        <v>0</v>
      </c>
      <c r="X27" s="77"/>
      <c r="Y27" s="77"/>
    </row>
    <row r="28" spans="1:25" s="51" customFormat="1" ht="25.5">
      <c r="A28" s="50">
        <v>15</v>
      </c>
      <c r="B28" s="20" t="s">
        <v>140</v>
      </c>
      <c r="C28" s="94" t="s">
        <v>110</v>
      </c>
      <c r="D28" s="95" t="s">
        <v>10</v>
      </c>
      <c r="E28" s="98"/>
      <c r="F28" s="78">
        <f t="shared" si="2"/>
        <v>4000</v>
      </c>
      <c r="G28" s="78">
        <f>200000/10</f>
        <v>20000</v>
      </c>
      <c r="H28" s="77"/>
      <c r="I28" s="77"/>
      <c r="J28" s="78">
        <f t="shared" si="3"/>
        <v>4000</v>
      </c>
      <c r="K28" s="78">
        <f>200000/10</f>
        <v>20000</v>
      </c>
      <c r="L28" s="77"/>
      <c r="M28" s="77"/>
      <c r="N28" s="78">
        <f t="shared" si="4"/>
        <v>4000</v>
      </c>
      <c r="O28" s="78">
        <v>20000</v>
      </c>
      <c r="P28" s="77"/>
      <c r="Q28" s="77"/>
      <c r="R28" s="78">
        <f t="shared" si="5"/>
        <v>4000</v>
      </c>
      <c r="S28" s="78">
        <v>20000</v>
      </c>
      <c r="T28" s="77"/>
      <c r="U28" s="77"/>
      <c r="V28" s="77">
        <f t="shared" si="6"/>
        <v>16000</v>
      </c>
      <c r="W28" s="77">
        <f t="shared" si="6"/>
        <v>80000</v>
      </c>
      <c r="X28" s="77"/>
      <c r="Y28" s="77"/>
    </row>
    <row r="29" spans="1:25" s="51" customFormat="1" ht="12.75">
      <c r="A29" s="18"/>
      <c r="B29" s="13" t="s">
        <v>11</v>
      </c>
      <c r="C29" s="38" t="s">
        <v>12</v>
      </c>
      <c r="D29" s="17"/>
      <c r="E29" s="47"/>
      <c r="F29" s="78"/>
      <c r="G29" s="78"/>
      <c r="H29" s="77"/>
      <c r="I29" s="77"/>
      <c r="J29" s="78"/>
      <c r="K29" s="78"/>
      <c r="L29" s="77"/>
      <c r="M29" s="77"/>
      <c r="N29" s="78"/>
      <c r="O29" s="78"/>
      <c r="P29" s="77"/>
      <c r="Q29" s="77"/>
      <c r="R29" s="78"/>
      <c r="S29" s="78"/>
      <c r="T29" s="77"/>
      <c r="U29" s="77"/>
      <c r="V29" s="77">
        <f aca="true" t="shared" si="7" ref="V29:V47">R29+N29+J29+F29</f>
        <v>0</v>
      </c>
      <c r="W29" s="77">
        <f aca="true" t="shared" si="8" ref="W29:W47">S29+O29+K29+G29</f>
        <v>0</v>
      </c>
      <c r="X29" s="77"/>
      <c r="Y29" s="77"/>
    </row>
    <row r="30" spans="1:25" s="51" customFormat="1" ht="12.75" customHeight="1">
      <c r="A30" s="50">
        <v>16</v>
      </c>
      <c r="B30" s="20" t="s">
        <v>30</v>
      </c>
      <c r="C30" s="52" t="s">
        <v>74</v>
      </c>
      <c r="D30" s="95" t="s">
        <v>10</v>
      </c>
      <c r="E30" s="98"/>
      <c r="F30" s="78">
        <f t="shared" si="2"/>
        <v>100</v>
      </c>
      <c r="G30" s="78">
        <f>1000/2</f>
        <v>500</v>
      </c>
      <c r="H30" s="77"/>
      <c r="I30" s="77"/>
      <c r="J30" s="78">
        <f t="shared" si="3"/>
        <v>100</v>
      </c>
      <c r="K30" s="78">
        <f>1000/2</f>
        <v>500</v>
      </c>
      <c r="L30" s="77"/>
      <c r="M30" s="77"/>
      <c r="N30" s="78">
        <f t="shared" si="4"/>
        <v>100</v>
      </c>
      <c r="O30" s="78">
        <f>1000/2</f>
        <v>500</v>
      </c>
      <c r="P30" s="77"/>
      <c r="Q30" s="77"/>
      <c r="R30" s="78">
        <f t="shared" si="5"/>
        <v>100</v>
      </c>
      <c r="S30" s="78">
        <f>1000/2</f>
        <v>500</v>
      </c>
      <c r="T30" s="77"/>
      <c r="U30" s="77"/>
      <c r="V30" s="77">
        <f t="shared" si="7"/>
        <v>400</v>
      </c>
      <c r="W30" s="77">
        <f t="shared" si="8"/>
        <v>2000</v>
      </c>
      <c r="X30" s="77"/>
      <c r="Y30" s="77"/>
    </row>
    <row r="31" spans="1:25" s="51" customFormat="1" ht="14.25" customHeight="1">
      <c r="A31" s="50">
        <v>17</v>
      </c>
      <c r="B31" s="20" t="s">
        <v>31</v>
      </c>
      <c r="C31" s="52" t="s">
        <v>75</v>
      </c>
      <c r="D31" s="95" t="s">
        <v>10</v>
      </c>
      <c r="E31" s="98"/>
      <c r="F31" s="78">
        <f t="shared" si="2"/>
        <v>100</v>
      </c>
      <c r="G31" s="78">
        <v>500</v>
      </c>
      <c r="H31" s="77"/>
      <c r="I31" s="77"/>
      <c r="J31" s="78">
        <f t="shared" si="3"/>
        <v>100</v>
      </c>
      <c r="K31" s="78">
        <v>500</v>
      </c>
      <c r="L31" s="77"/>
      <c r="M31" s="77"/>
      <c r="N31" s="78">
        <f t="shared" si="4"/>
        <v>100</v>
      </c>
      <c r="O31" s="78">
        <v>500</v>
      </c>
      <c r="P31" s="77"/>
      <c r="Q31" s="77"/>
      <c r="R31" s="78">
        <f t="shared" si="5"/>
        <v>100</v>
      </c>
      <c r="S31" s="78">
        <v>500</v>
      </c>
      <c r="T31" s="77"/>
      <c r="U31" s="77"/>
      <c r="V31" s="77">
        <f t="shared" si="7"/>
        <v>400</v>
      </c>
      <c r="W31" s="77">
        <f t="shared" si="8"/>
        <v>2000</v>
      </c>
      <c r="X31" s="77"/>
      <c r="Y31" s="77"/>
    </row>
    <row r="32" spans="1:25" s="51" customFormat="1" ht="12.75">
      <c r="A32" s="50">
        <f aca="true" t="shared" si="9" ref="A32:A37">A31+1</f>
        <v>18</v>
      </c>
      <c r="B32" s="20" t="s">
        <v>32</v>
      </c>
      <c r="C32" s="94" t="s">
        <v>48</v>
      </c>
      <c r="D32" s="95" t="s">
        <v>64</v>
      </c>
      <c r="E32" s="98"/>
      <c r="F32" s="78">
        <f t="shared" si="2"/>
        <v>1500</v>
      </c>
      <c r="G32" s="78">
        <f>15000/2</f>
        <v>7500</v>
      </c>
      <c r="H32" s="77"/>
      <c r="I32" s="77"/>
      <c r="J32" s="78">
        <f t="shared" si="3"/>
        <v>1500</v>
      </c>
      <c r="K32" s="78">
        <f>15000/2</f>
        <v>7500</v>
      </c>
      <c r="L32" s="77"/>
      <c r="M32" s="77"/>
      <c r="N32" s="78">
        <f t="shared" si="4"/>
        <v>1500</v>
      </c>
      <c r="O32" s="78">
        <f>15000/2</f>
        <v>7500</v>
      </c>
      <c r="P32" s="77"/>
      <c r="Q32" s="77"/>
      <c r="R32" s="78">
        <f t="shared" si="5"/>
        <v>1500</v>
      </c>
      <c r="S32" s="78">
        <f>15000/2</f>
        <v>7500</v>
      </c>
      <c r="T32" s="77"/>
      <c r="U32" s="77"/>
      <c r="V32" s="77">
        <f t="shared" si="7"/>
        <v>6000</v>
      </c>
      <c r="W32" s="77">
        <f t="shared" si="8"/>
        <v>30000</v>
      </c>
      <c r="X32" s="77"/>
      <c r="Y32" s="77"/>
    </row>
    <row r="33" spans="1:25" s="51" customFormat="1" ht="12.75">
      <c r="A33" s="50">
        <f t="shared" si="9"/>
        <v>19</v>
      </c>
      <c r="B33" s="20" t="s">
        <v>33</v>
      </c>
      <c r="C33" s="94" t="s">
        <v>99</v>
      </c>
      <c r="D33" s="95" t="s">
        <v>64</v>
      </c>
      <c r="E33" s="98"/>
      <c r="F33" s="78"/>
      <c r="G33" s="78"/>
      <c r="H33" s="77"/>
      <c r="I33" s="77"/>
      <c r="J33" s="78"/>
      <c r="K33" s="78"/>
      <c r="L33" s="77"/>
      <c r="M33" s="77"/>
      <c r="N33" s="78"/>
      <c r="O33" s="78"/>
      <c r="P33" s="77"/>
      <c r="Q33" s="77"/>
      <c r="R33" s="78"/>
      <c r="S33" s="78"/>
      <c r="T33" s="77"/>
      <c r="U33" s="77"/>
      <c r="V33" s="77">
        <f t="shared" si="7"/>
        <v>0</v>
      </c>
      <c r="W33" s="77">
        <f t="shared" si="8"/>
        <v>0</v>
      </c>
      <c r="X33" s="77"/>
      <c r="Y33" s="77"/>
    </row>
    <row r="34" spans="1:25" s="51" customFormat="1" ht="12.75">
      <c r="A34" s="44">
        <f t="shared" si="9"/>
        <v>20</v>
      </c>
      <c r="B34" s="20" t="s">
        <v>34</v>
      </c>
      <c r="C34" s="53" t="s">
        <v>52</v>
      </c>
      <c r="D34" s="95" t="s">
        <v>64</v>
      </c>
      <c r="E34" s="98"/>
      <c r="F34" s="78">
        <f t="shared" si="2"/>
        <v>1000</v>
      </c>
      <c r="G34" s="78">
        <f>10000/2</f>
        <v>5000</v>
      </c>
      <c r="H34" s="77"/>
      <c r="I34" s="77"/>
      <c r="J34" s="78">
        <f t="shared" si="3"/>
        <v>1000</v>
      </c>
      <c r="K34" s="78">
        <f>10000/2</f>
        <v>5000</v>
      </c>
      <c r="L34" s="77"/>
      <c r="M34" s="77"/>
      <c r="N34" s="78">
        <f t="shared" si="4"/>
        <v>1000</v>
      </c>
      <c r="O34" s="78">
        <f>10000/2</f>
        <v>5000</v>
      </c>
      <c r="P34" s="77"/>
      <c r="Q34" s="77"/>
      <c r="R34" s="78">
        <f t="shared" si="5"/>
        <v>1000</v>
      </c>
      <c r="S34" s="78">
        <f>10000/2</f>
        <v>5000</v>
      </c>
      <c r="T34" s="77"/>
      <c r="U34" s="77"/>
      <c r="V34" s="77">
        <f t="shared" si="7"/>
        <v>4000</v>
      </c>
      <c r="W34" s="77">
        <f t="shared" si="8"/>
        <v>20000</v>
      </c>
      <c r="X34" s="77"/>
      <c r="Y34" s="77"/>
    </row>
    <row r="35" spans="1:25" s="51" customFormat="1" ht="12.75">
      <c r="A35" s="44">
        <f t="shared" si="9"/>
        <v>21</v>
      </c>
      <c r="B35" s="20" t="s">
        <v>35</v>
      </c>
      <c r="C35" s="53" t="s">
        <v>53</v>
      </c>
      <c r="D35" s="95" t="s">
        <v>10</v>
      </c>
      <c r="E35" s="98"/>
      <c r="F35" s="78">
        <f t="shared" si="2"/>
        <v>50</v>
      </c>
      <c r="G35" s="78">
        <f>500/2</f>
        <v>250</v>
      </c>
      <c r="H35" s="77"/>
      <c r="I35" s="77"/>
      <c r="J35" s="78">
        <f t="shared" si="3"/>
        <v>50</v>
      </c>
      <c r="K35" s="78">
        <f>500/2</f>
        <v>250</v>
      </c>
      <c r="L35" s="77"/>
      <c r="M35" s="77"/>
      <c r="N35" s="78">
        <f t="shared" si="4"/>
        <v>50</v>
      </c>
      <c r="O35" s="78">
        <f>500/2</f>
        <v>250</v>
      </c>
      <c r="P35" s="77"/>
      <c r="Q35" s="77"/>
      <c r="R35" s="78">
        <f t="shared" si="5"/>
        <v>50</v>
      </c>
      <c r="S35" s="78">
        <f>500/2</f>
        <v>250</v>
      </c>
      <c r="T35" s="77"/>
      <c r="U35" s="77"/>
      <c r="V35" s="77">
        <f t="shared" si="7"/>
        <v>200</v>
      </c>
      <c r="W35" s="77">
        <f t="shared" si="8"/>
        <v>1000</v>
      </c>
      <c r="X35" s="77"/>
      <c r="Y35" s="77"/>
    </row>
    <row r="36" spans="1:25" s="51" customFormat="1" ht="12.75">
      <c r="A36" s="44">
        <f t="shared" si="9"/>
        <v>22</v>
      </c>
      <c r="B36" s="20" t="s">
        <v>36</v>
      </c>
      <c r="C36" s="53" t="s">
        <v>54</v>
      </c>
      <c r="D36" s="95" t="s">
        <v>10</v>
      </c>
      <c r="E36" s="98"/>
      <c r="F36" s="78">
        <f t="shared" si="2"/>
        <v>100</v>
      </c>
      <c r="G36" s="78">
        <f>1000/2</f>
        <v>500</v>
      </c>
      <c r="H36" s="77"/>
      <c r="I36" s="77"/>
      <c r="J36" s="78">
        <f t="shared" si="3"/>
        <v>100</v>
      </c>
      <c r="K36" s="78">
        <f>1000/2</f>
        <v>500</v>
      </c>
      <c r="L36" s="77"/>
      <c r="M36" s="77"/>
      <c r="N36" s="78">
        <f t="shared" si="4"/>
        <v>100</v>
      </c>
      <c r="O36" s="78">
        <f>1000/2</f>
        <v>500</v>
      </c>
      <c r="P36" s="77"/>
      <c r="Q36" s="77"/>
      <c r="R36" s="78">
        <f t="shared" si="5"/>
        <v>100</v>
      </c>
      <c r="S36" s="78">
        <f>1000/2</f>
        <v>500</v>
      </c>
      <c r="T36" s="77"/>
      <c r="U36" s="77"/>
      <c r="V36" s="77">
        <f t="shared" si="7"/>
        <v>400</v>
      </c>
      <c r="W36" s="77">
        <f t="shared" si="8"/>
        <v>2000</v>
      </c>
      <c r="X36" s="77"/>
      <c r="Y36" s="77"/>
    </row>
    <row r="37" spans="1:25" s="51" customFormat="1" ht="12.75">
      <c r="A37" s="50">
        <f t="shared" si="9"/>
        <v>23</v>
      </c>
      <c r="B37" s="20" t="s">
        <v>37</v>
      </c>
      <c r="C37" s="94" t="s">
        <v>47</v>
      </c>
      <c r="D37" s="95" t="s">
        <v>10</v>
      </c>
      <c r="E37" s="98"/>
      <c r="F37" s="78"/>
      <c r="G37" s="78"/>
      <c r="H37" s="77"/>
      <c r="I37" s="77"/>
      <c r="J37" s="78"/>
      <c r="K37" s="78"/>
      <c r="L37" s="77"/>
      <c r="M37" s="77"/>
      <c r="N37" s="78"/>
      <c r="O37" s="78"/>
      <c r="P37" s="77"/>
      <c r="Q37" s="77"/>
      <c r="R37" s="78"/>
      <c r="S37" s="78"/>
      <c r="T37" s="77"/>
      <c r="U37" s="77"/>
      <c r="V37" s="77">
        <f t="shared" si="7"/>
        <v>0</v>
      </c>
      <c r="W37" s="77">
        <f t="shared" si="8"/>
        <v>0</v>
      </c>
      <c r="X37" s="77"/>
      <c r="Y37" s="77"/>
    </row>
    <row r="38" spans="1:25" s="66" customFormat="1" ht="12.75">
      <c r="A38" s="63"/>
      <c r="B38" s="58" t="s">
        <v>14</v>
      </c>
      <c r="C38" s="67" t="s">
        <v>55</v>
      </c>
      <c r="D38" s="68"/>
      <c r="E38" s="65"/>
      <c r="F38" s="78"/>
      <c r="G38" s="77"/>
      <c r="H38" s="77"/>
      <c r="I38" s="77"/>
      <c r="J38" s="78"/>
      <c r="K38" s="77"/>
      <c r="L38" s="77"/>
      <c r="M38" s="77"/>
      <c r="N38" s="78"/>
      <c r="O38" s="77"/>
      <c r="P38" s="77"/>
      <c r="Q38" s="77"/>
      <c r="R38" s="78"/>
      <c r="S38" s="77"/>
      <c r="T38" s="77"/>
      <c r="U38" s="77"/>
      <c r="V38" s="77">
        <f t="shared" si="7"/>
        <v>0</v>
      </c>
      <c r="W38" s="77">
        <f t="shared" si="8"/>
        <v>0</v>
      </c>
      <c r="X38" s="77"/>
      <c r="Y38" s="77"/>
    </row>
    <row r="39" spans="1:25" s="51" customFormat="1" ht="12.75">
      <c r="A39" s="44">
        <v>22</v>
      </c>
      <c r="B39" s="88" t="s">
        <v>141</v>
      </c>
      <c r="C39" s="88" t="s">
        <v>101</v>
      </c>
      <c r="D39" s="89" t="s">
        <v>15</v>
      </c>
      <c r="E39" s="91"/>
      <c r="F39" s="78"/>
      <c r="G39" s="77"/>
      <c r="H39" s="77"/>
      <c r="I39" s="77"/>
      <c r="J39" s="78"/>
      <c r="K39" s="77"/>
      <c r="L39" s="77"/>
      <c r="M39" s="77"/>
      <c r="N39" s="78"/>
      <c r="O39" s="77"/>
      <c r="P39" s="77"/>
      <c r="Q39" s="77"/>
      <c r="R39" s="78"/>
      <c r="S39" s="77"/>
      <c r="T39" s="77"/>
      <c r="U39" s="77"/>
      <c r="V39" s="77">
        <f>R39+N39+J39+F39</f>
        <v>0</v>
      </c>
      <c r="W39" s="77">
        <f>S39+O39+K39+G39</f>
        <v>0</v>
      </c>
      <c r="X39" s="77"/>
      <c r="Y39" s="77"/>
    </row>
    <row r="40" spans="1:25" s="51" customFormat="1" ht="12.75">
      <c r="A40" s="90"/>
      <c r="B40" s="88" t="s">
        <v>38</v>
      </c>
      <c r="C40" s="88" t="s">
        <v>100</v>
      </c>
      <c r="D40" s="89" t="s">
        <v>15</v>
      </c>
      <c r="E40" s="91"/>
      <c r="F40" s="78"/>
      <c r="G40" s="77"/>
      <c r="H40" s="77"/>
      <c r="I40" s="77"/>
      <c r="J40" s="78"/>
      <c r="K40" s="77"/>
      <c r="L40" s="77"/>
      <c r="M40" s="77"/>
      <c r="N40" s="78"/>
      <c r="O40" s="77"/>
      <c r="P40" s="77"/>
      <c r="Q40" s="77"/>
      <c r="R40" s="78"/>
      <c r="S40" s="77"/>
      <c r="T40" s="77"/>
      <c r="U40" s="77"/>
      <c r="V40" s="77">
        <f>R40+N40+J40+F40</f>
        <v>0</v>
      </c>
      <c r="W40" s="77">
        <f>S40+O40+K40+G40</f>
        <v>0</v>
      </c>
      <c r="X40" s="77"/>
      <c r="Y40" s="77"/>
    </row>
    <row r="41" spans="1:25" s="51" customFormat="1" ht="12.75">
      <c r="A41" s="44">
        <v>24</v>
      </c>
      <c r="B41" s="20" t="s">
        <v>39</v>
      </c>
      <c r="C41" s="20" t="s">
        <v>16</v>
      </c>
      <c r="D41" s="21" t="s">
        <v>15</v>
      </c>
      <c r="E41" s="47"/>
      <c r="F41" s="78"/>
      <c r="G41" s="77"/>
      <c r="H41" s="77"/>
      <c r="I41" s="77"/>
      <c r="J41" s="78"/>
      <c r="K41" s="77"/>
      <c r="L41" s="77"/>
      <c r="M41" s="77"/>
      <c r="N41" s="78"/>
      <c r="O41" s="77"/>
      <c r="P41" s="77"/>
      <c r="Q41" s="77"/>
      <c r="R41" s="78"/>
      <c r="S41" s="77"/>
      <c r="T41" s="77"/>
      <c r="U41" s="77"/>
      <c r="V41" s="77">
        <f t="shared" si="7"/>
        <v>0</v>
      </c>
      <c r="W41" s="77">
        <f t="shared" si="8"/>
        <v>0</v>
      </c>
      <c r="X41" s="77"/>
      <c r="Y41" s="77"/>
    </row>
    <row r="42" spans="1:25" s="51" customFormat="1" ht="12.75">
      <c r="A42" s="44">
        <f>A41+1</f>
        <v>25</v>
      </c>
      <c r="B42" s="20" t="s">
        <v>40</v>
      </c>
      <c r="C42" s="20" t="s">
        <v>61</v>
      </c>
      <c r="D42" s="21" t="s">
        <v>125</v>
      </c>
      <c r="E42" s="47"/>
      <c r="F42" s="78"/>
      <c r="G42" s="77"/>
      <c r="H42" s="77"/>
      <c r="I42" s="77"/>
      <c r="J42" s="78"/>
      <c r="K42" s="77"/>
      <c r="L42" s="77"/>
      <c r="M42" s="77"/>
      <c r="N42" s="78"/>
      <c r="O42" s="77"/>
      <c r="P42" s="77"/>
      <c r="Q42" s="77"/>
      <c r="R42" s="78"/>
      <c r="S42" s="77"/>
      <c r="T42" s="77"/>
      <c r="U42" s="77"/>
      <c r="V42" s="77">
        <f t="shared" si="7"/>
        <v>0</v>
      </c>
      <c r="W42" s="77">
        <f t="shared" si="8"/>
        <v>0</v>
      </c>
      <c r="X42" s="77"/>
      <c r="Y42" s="77"/>
    </row>
    <row r="43" spans="1:25" s="51" customFormat="1" ht="12.75">
      <c r="A43" s="44">
        <v>26</v>
      </c>
      <c r="B43" s="20" t="s">
        <v>57</v>
      </c>
      <c r="C43" s="20" t="s">
        <v>56</v>
      </c>
      <c r="D43" s="21" t="s">
        <v>126</v>
      </c>
      <c r="E43" s="47"/>
      <c r="F43" s="78"/>
      <c r="G43" s="77"/>
      <c r="H43" s="77"/>
      <c r="I43" s="77"/>
      <c r="J43" s="78"/>
      <c r="K43" s="77"/>
      <c r="L43" s="77"/>
      <c r="M43" s="77"/>
      <c r="N43" s="78"/>
      <c r="O43" s="77"/>
      <c r="P43" s="77"/>
      <c r="Q43" s="77"/>
      <c r="R43" s="78"/>
      <c r="S43" s="77"/>
      <c r="T43" s="77"/>
      <c r="U43" s="77"/>
      <c r="V43" s="77">
        <f t="shared" si="7"/>
        <v>0</v>
      </c>
      <c r="W43" s="77">
        <f t="shared" si="8"/>
        <v>0</v>
      </c>
      <c r="X43" s="77"/>
      <c r="Y43" s="77"/>
    </row>
    <row r="44" spans="1:25" s="66" customFormat="1" ht="12.75">
      <c r="A44" s="63"/>
      <c r="B44" s="58" t="s">
        <v>17</v>
      </c>
      <c r="C44" s="62" t="s">
        <v>58</v>
      </c>
      <c r="D44" s="64"/>
      <c r="E44" s="65"/>
      <c r="F44" s="78"/>
      <c r="G44" s="77"/>
      <c r="H44" s="77"/>
      <c r="I44" s="77"/>
      <c r="J44" s="78"/>
      <c r="K44" s="77"/>
      <c r="L44" s="77"/>
      <c r="M44" s="77"/>
      <c r="N44" s="78"/>
      <c r="O44" s="77"/>
      <c r="P44" s="77"/>
      <c r="Q44" s="77"/>
      <c r="R44" s="78"/>
      <c r="S44" s="77"/>
      <c r="T44" s="77"/>
      <c r="U44" s="77"/>
      <c r="V44" s="77">
        <f t="shared" si="7"/>
        <v>0</v>
      </c>
      <c r="W44" s="77">
        <f t="shared" si="8"/>
        <v>0</v>
      </c>
      <c r="X44" s="77"/>
      <c r="Y44" s="77"/>
    </row>
    <row r="45" spans="1:25" s="51" customFormat="1" ht="12.75">
      <c r="A45" s="44">
        <v>27</v>
      </c>
      <c r="B45" s="20" t="s">
        <v>41</v>
      </c>
      <c r="C45" s="20" t="s">
        <v>62</v>
      </c>
      <c r="D45" s="21" t="s">
        <v>15</v>
      </c>
      <c r="E45" s="47"/>
      <c r="F45" s="78"/>
      <c r="G45" s="82"/>
      <c r="H45" s="77"/>
      <c r="I45" s="77"/>
      <c r="J45" s="78"/>
      <c r="K45" s="82"/>
      <c r="L45" s="77"/>
      <c r="M45" s="77"/>
      <c r="N45" s="78"/>
      <c r="O45" s="82"/>
      <c r="P45" s="77"/>
      <c r="Q45" s="77"/>
      <c r="R45" s="78"/>
      <c r="S45" s="82"/>
      <c r="T45" s="77"/>
      <c r="U45" s="77"/>
      <c r="V45" s="77">
        <f t="shared" si="7"/>
        <v>0</v>
      </c>
      <c r="W45" s="77">
        <f t="shared" si="8"/>
        <v>0</v>
      </c>
      <c r="X45" s="77"/>
      <c r="Y45" s="77"/>
    </row>
    <row r="46" spans="1:25" s="51" customFormat="1" ht="12.75">
      <c r="A46" s="44">
        <v>28</v>
      </c>
      <c r="B46" s="20" t="s">
        <v>42</v>
      </c>
      <c r="C46" s="20" t="s">
        <v>63</v>
      </c>
      <c r="D46" s="21" t="s">
        <v>15</v>
      </c>
      <c r="E46" s="47"/>
      <c r="F46" s="78"/>
      <c r="G46" s="77"/>
      <c r="H46" s="77"/>
      <c r="I46" s="77"/>
      <c r="J46" s="78"/>
      <c r="K46" s="77"/>
      <c r="L46" s="77"/>
      <c r="M46" s="77"/>
      <c r="N46" s="78"/>
      <c r="O46" s="77"/>
      <c r="P46" s="77"/>
      <c r="Q46" s="77"/>
      <c r="R46" s="78"/>
      <c r="S46" s="77"/>
      <c r="T46" s="77"/>
      <c r="U46" s="77"/>
      <c r="V46" s="77">
        <f t="shared" si="7"/>
        <v>0</v>
      </c>
      <c r="W46" s="77">
        <f t="shared" si="8"/>
        <v>0</v>
      </c>
      <c r="X46" s="77"/>
      <c r="Y46" s="77"/>
    </row>
    <row r="47" spans="1:25" s="22" customFormat="1" ht="12.75">
      <c r="A47" s="60"/>
      <c r="B47" s="61" t="s">
        <v>59</v>
      </c>
      <c r="C47" s="62" t="s">
        <v>18</v>
      </c>
      <c r="D47" s="59"/>
      <c r="E47" s="46"/>
      <c r="F47" s="78"/>
      <c r="G47" s="77"/>
      <c r="H47" s="77"/>
      <c r="I47" s="77"/>
      <c r="J47" s="78"/>
      <c r="K47" s="77"/>
      <c r="L47" s="77"/>
      <c r="M47" s="77"/>
      <c r="N47" s="78"/>
      <c r="O47" s="77"/>
      <c r="P47" s="77"/>
      <c r="Q47" s="77"/>
      <c r="R47" s="78"/>
      <c r="S47" s="77"/>
      <c r="T47" s="77"/>
      <c r="U47" s="77"/>
      <c r="V47" s="77">
        <f t="shared" si="7"/>
        <v>0</v>
      </c>
      <c r="W47" s="77">
        <f t="shared" si="8"/>
        <v>0</v>
      </c>
      <c r="X47" s="77"/>
      <c r="Y47" s="77"/>
    </row>
    <row r="48" spans="1:25" s="51" customFormat="1" ht="12.75" hidden="1">
      <c r="A48" s="50">
        <v>30</v>
      </c>
      <c r="B48" s="20" t="s">
        <v>43</v>
      </c>
      <c r="C48" s="94" t="s">
        <v>104</v>
      </c>
      <c r="D48" s="95" t="s">
        <v>10</v>
      </c>
      <c r="E48" s="98"/>
      <c r="F48" s="78">
        <f t="shared" si="2"/>
        <v>0</v>
      </c>
      <c r="G48" s="77">
        <v>0</v>
      </c>
      <c r="H48" s="77"/>
      <c r="I48" s="77"/>
      <c r="J48" s="78">
        <f t="shared" si="3"/>
        <v>0</v>
      </c>
      <c r="K48" s="77">
        <v>0</v>
      </c>
      <c r="L48" s="77"/>
      <c r="M48" s="77"/>
      <c r="N48" s="78">
        <f t="shared" si="4"/>
        <v>0</v>
      </c>
      <c r="O48" s="77">
        <v>0</v>
      </c>
      <c r="P48" s="77"/>
      <c r="Q48" s="77"/>
      <c r="R48" s="78">
        <f t="shared" si="5"/>
        <v>0</v>
      </c>
      <c r="S48" s="77">
        <v>0</v>
      </c>
      <c r="T48" s="77"/>
      <c r="U48" s="77"/>
      <c r="V48" s="77">
        <f>R48+N48+J48+F48</f>
        <v>0</v>
      </c>
      <c r="W48" s="77">
        <f>S48+O48+K48+G48</f>
        <v>0</v>
      </c>
      <c r="X48" s="77"/>
      <c r="Y48" s="77"/>
    </row>
    <row r="49" spans="1:25" s="51" customFormat="1" ht="12.75" hidden="1">
      <c r="A49" s="14"/>
      <c r="B49" s="16"/>
      <c r="C49" s="99" t="s">
        <v>111</v>
      </c>
      <c r="D49" s="93"/>
      <c r="E49" s="98"/>
      <c r="F49" s="78">
        <f t="shared" si="2"/>
        <v>0</v>
      </c>
      <c r="G49" s="77"/>
      <c r="H49" s="77"/>
      <c r="I49" s="77"/>
      <c r="J49" s="78">
        <f t="shared" si="3"/>
        <v>0</v>
      </c>
      <c r="K49" s="77"/>
      <c r="L49" s="77"/>
      <c r="M49" s="77"/>
      <c r="N49" s="78">
        <f t="shared" si="4"/>
        <v>0</v>
      </c>
      <c r="O49" s="77"/>
      <c r="P49" s="77"/>
      <c r="Q49" s="77"/>
      <c r="R49" s="78">
        <f t="shared" si="5"/>
        <v>0</v>
      </c>
      <c r="S49" s="77"/>
      <c r="T49" s="77"/>
      <c r="U49" s="77"/>
      <c r="V49" s="77"/>
      <c r="W49" s="77"/>
      <c r="X49" s="77"/>
      <c r="Y49" s="77"/>
    </row>
    <row r="50" spans="1:25" s="51" customFormat="1" ht="12.75" hidden="1">
      <c r="A50" s="14"/>
      <c r="B50" s="16"/>
      <c r="C50" s="100" t="s">
        <v>102</v>
      </c>
      <c r="D50" s="93"/>
      <c r="E50" s="98"/>
      <c r="F50" s="78">
        <f t="shared" si="2"/>
        <v>0</v>
      </c>
      <c r="G50" s="77"/>
      <c r="H50" s="77"/>
      <c r="I50" s="77"/>
      <c r="J50" s="78">
        <f t="shared" si="3"/>
        <v>0</v>
      </c>
      <c r="K50" s="77"/>
      <c r="L50" s="77"/>
      <c r="M50" s="77"/>
      <c r="N50" s="78">
        <f t="shared" si="4"/>
        <v>0</v>
      </c>
      <c r="O50" s="77"/>
      <c r="P50" s="77"/>
      <c r="Q50" s="77"/>
      <c r="R50" s="78">
        <f t="shared" si="5"/>
        <v>0</v>
      </c>
      <c r="S50" s="77"/>
      <c r="T50" s="77"/>
      <c r="U50" s="77"/>
      <c r="V50" s="77"/>
      <c r="W50" s="77"/>
      <c r="X50" s="77"/>
      <c r="Y50" s="77"/>
    </row>
    <row r="51" spans="1:25" s="51" customFormat="1" ht="12.75" hidden="1">
      <c r="A51" s="14"/>
      <c r="B51" s="16"/>
      <c r="C51" s="100" t="s">
        <v>71</v>
      </c>
      <c r="D51" s="93"/>
      <c r="E51" s="98"/>
      <c r="F51" s="78">
        <f t="shared" si="2"/>
        <v>0</v>
      </c>
      <c r="G51" s="77"/>
      <c r="H51" s="77"/>
      <c r="I51" s="77"/>
      <c r="J51" s="78">
        <f t="shared" si="3"/>
        <v>0</v>
      </c>
      <c r="K51" s="77"/>
      <c r="L51" s="77"/>
      <c r="M51" s="77"/>
      <c r="N51" s="78">
        <f t="shared" si="4"/>
        <v>0</v>
      </c>
      <c r="O51" s="77"/>
      <c r="P51" s="77"/>
      <c r="Q51" s="77"/>
      <c r="R51" s="78">
        <f t="shared" si="5"/>
        <v>0</v>
      </c>
      <c r="S51" s="77"/>
      <c r="T51" s="77"/>
      <c r="U51" s="77"/>
      <c r="V51" s="77"/>
      <c r="W51" s="77"/>
      <c r="X51" s="77"/>
      <c r="Y51" s="77"/>
    </row>
    <row r="52" spans="1:25" s="51" customFormat="1" ht="12.75" hidden="1">
      <c r="A52" s="14"/>
      <c r="B52" s="16"/>
      <c r="C52" s="100" t="s">
        <v>70</v>
      </c>
      <c r="D52" s="93"/>
      <c r="E52" s="98"/>
      <c r="F52" s="78">
        <f t="shared" si="2"/>
        <v>0</v>
      </c>
      <c r="G52" s="77"/>
      <c r="H52" s="77"/>
      <c r="I52" s="77"/>
      <c r="J52" s="78">
        <f t="shared" si="3"/>
        <v>0</v>
      </c>
      <c r="K52" s="77"/>
      <c r="L52" s="77"/>
      <c r="M52" s="77"/>
      <c r="N52" s="78">
        <f t="shared" si="4"/>
        <v>0</v>
      </c>
      <c r="O52" s="77"/>
      <c r="P52" s="77"/>
      <c r="Q52" s="77"/>
      <c r="R52" s="78">
        <f t="shared" si="5"/>
        <v>0</v>
      </c>
      <c r="S52" s="77"/>
      <c r="T52" s="77"/>
      <c r="U52" s="77"/>
      <c r="V52" s="77"/>
      <c r="W52" s="77"/>
      <c r="X52" s="77"/>
      <c r="Y52" s="77"/>
    </row>
    <row r="53" spans="1:25" s="51" customFormat="1" ht="12.75" hidden="1">
      <c r="A53" s="14"/>
      <c r="B53" s="16"/>
      <c r="C53" s="100" t="s">
        <v>72</v>
      </c>
      <c r="D53" s="93"/>
      <c r="E53" s="98"/>
      <c r="F53" s="78">
        <f t="shared" si="2"/>
        <v>0</v>
      </c>
      <c r="G53" s="77"/>
      <c r="H53" s="77"/>
      <c r="I53" s="77"/>
      <c r="J53" s="78">
        <f t="shared" si="3"/>
        <v>0</v>
      </c>
      <c r="K53" s="77"/>
      <c r="L53" s="77"/>
      <c r="M53" s="77"/>
      <c r="N53" s="78">
        <f t="shared" si="4"/>
        <v>0</v>
      </c>
      <c r="O53" s="77"/>
      <c r="P53" s="77"/>
      <c r="Q53" s="77"/>
      <c r="R53" s="78">
        <f t="shared" si="5"/>
        <v>0</v>
      </c>
      <c r="S53" s="77"/>
      <c r="T53" s="77"/>
      <c r="U53" s="77"/>
      <c r="V53" s="77"/>
      <c r="W53" s="77"/>
      <c r="X53" s="77"/>
      <c r="Y53" s="77"/>
    </row>
    <row r="54" spans="1:25" s="51" customFormat="1" ht="12.75" hidden="1">
      <c r="A54" s="14"/>
      <c r="B54" s="16"/>
      <c r="C54" s="101" t="s">
        <v>103</v>
      </c>
      <c r="D54" s="93"/>
      <c r="E54" s="98"/>
      <c r="F54" s="78">
        <f t="shared" si="2"/>
        <v>0</v>
      </c>
      <c r="G54" s="77"/>
      <c r="H54" s="77"/>
      <c r="I54" s="77"/>
      <c r="J54" s="78">
        <f t="shared" si="3"/>
        <v>0</v>
      </c>
      <c r="K54" s="77"/>
      <c r="L54" s="77"/>
      <c r="M54" s="77"/>
      <c r="N54" s="78">
        <f t="shared" si="4"/>
        <v>0</v>
      </c>
      <c r="O54" s="77"/>
      <c r="P54" s="77"/>
      <c r="Q54" s="77"/>
      <c r="R54" s="78">
        <f t="shared" si="5"/>
        <v>0</v>
      </c>
      <c r="S54" s="77"/>
      <c r="T54" s="77"/>
      <c r="U54" s="77"/>
      <c r="V54" s="77"/>
      <c r="W54" s="77"/>
      <c r="X54" s="77"/>
      <c r="Y54" s="77"/>
    </row>
    <row r="55" spans="1:25" s="51" customFormat="1" ht="12.75" hidden="1">
      <c r="A55" s="14"/>
      <c r="B55" s="16"/>
      <c r="C55" s="100" t="s">
        <v>69</v>
      </c>
      <c r="D55" s="93"/>
      <c r="E55" s="98"/>
      <c r="F55" s="78">
        <f t="shared" si="2"/>
        <v>0</v>
      </c>
      <c r="G55" s="77"/>
      <c r="H55" s="77"/>
      <c r="I55" s="77"/>
      <c r="J55" s="78">
        <f t="shared" si="3"/>
        <v>0</v>
      </c>
      <c r="K55" s="77"/>
      <c r="L55" s="77"/>
      <c r="M55" s="77"/>
      <c r="N55" s="78">
        <f t="shared" si="4"/>
        <v>0</v>
      </c>
      <c r="O55" s="77"/>
      <c r="P55" s="77"/>
      <c r="Q55" s="77"/>
      <c r="R55" s="78">
        <f t="shared" si="5"/>
        <v>0</v>
      </c>
      <c r="S55" s="77"/>
      <c r="T55" s="77"/>
      <c r="U55" s="77"/>
      <c r="V55" s="77"/>
      <c r="W55" s="77"/>
      <c r="X55" s="77"/>
      <c r="Y55" s="77"/>
    </row>
    <row r="56" spans="1:25" s="51" customFormat="1" ht="12.75" hidden="1">
      <c r="A56" s="50">
        <v>31</v>
      </c>
      <c r="B56" s="20" t="s">
        <v>44</v>
      </c>
      <c r="C56" s="94" t="s">
        <v>104</v>
      </c>
      <c r="D56" s="95" t="s">
        <v>10</v>
      </c>
      <c r="E56" s="98"/>
      <c r="F56" s="78">
        <f t="shared" si="2"/>
        <v>0</v>
      </c>
      <c r="G56" s="77">
        <v>0</v>
      </c>
      <c r="H56" s="77"/>
      <c r="I56" s="77"/>
      <c r="J56" s="78">
        <f t="shared" si="3"/>
        <v>0</v>
      </c>
      <c r="K56" s="77">
        <v>0</v>
      </c>
      <c r="L56" s="77"/>
      <c r="M56" s="77"/>
      <c r="N56" s="78">
        <f t="shared" si="4"/>
        <v>0</v>
      </c>
      <c r="O56" s="77">
        <v>0</v>
      </c>
      <c r="P56" s="77"/>
      <c r="Q56" s="77"/>
      <c r="R56" s="78">
        <f t="shared" si="5"/>
        <v>0</v>
      </c>
      <c r="S56" s="77">
        <v>0</v>
      </c>
      <c r="T56" s="77"/>
      <c r="U56" s="77"/>
      <c r="V56" s="77">
        <f>R56+N56+J56+F56</f>
        <v>0</v>
      </c>
      <c r="W56" s="77">
        <f>S56+O56+K56+G56</f>
        <v>0</v>
      </c>
      <c r="X56" s="77"/>
      <c r="Y56" s="77"/>
    </row>
    <row r="57" spans="1:25" s="51" customFormat="1" ht="12.75" hidden="1">
      <c r="A57" s="39"/>
      <c r="B57" s="40"/>
      <c r="C57" s="99" t="s">
        <v>112</v>
      </c>
      <c r="D57" s="96"/>
      <c r="E57" s="98"/>
      <c r="F57" s="78">
        <f t="shared" si="2"/>
        <v>0</v>
      </c>
      <c r="G57" s="77"/>
      <c r="H57" s="77"/>
      <c r="I57" s="77"/>
      <c r="J57" s="78">
        <f t="shared" si="3"/>
        <v>0</v>
      </c>
      <c r="K57" s="77"/>
      <c r="L57" s="77"/>
      <c r="M57" s="77"/>
      <c r="N57" s="78">
        <f t="shared" si="4"/>
        <v>0</v>
      </c>
      <c r="O57" s="77"/>
      <c r="P57" s="77"/>
      <c r="Q57" s="77"/>
      <c r="R57" s="78">
        <f t="shared" si="5"/>
        <v>0</v>
      </c>
      <c r="S57" s="77"/>
      <c r="T57" s="77"/>
      <c r="U57" s="77"/>
      <c r="V57" s="77"/>
      <c r="W57" s="77"/>
      <c r="X57" s="77"/>
      <c r="Y57" s="77"/>
    </row>
    <row r="58" spans="1:25" s="51" customFormat="1" ht="12.75" hidden="1">
      <c r="A58" s="14"/>
      <c r="B58" s="16"/>
      <c r="C58" s="100" t="s">
        <v>102</v>
      </c>
      <c r="D58" s="93"/>
      <c r="E58" s="98"/>
      <c r="F58" s="78">
        <f t="shared" si="2"/>
        <v>0</v>
      </c>
      <c r="G58" s="77"/>
      <c r="H58" s="77"/>
      <c r="I58" s="77"/>
      <c r="J58" s="78">
        <f t="shared" si="3"/>
        <v>0</v>
      </c>
      <c r="K58" s="77"/>
      <c r="L58" s="77"/>
      <c r="M58" s="77"/>
      <c r="N58" s="78">
        <f t="shared" si="4"/>
        <v>0</v>
      </c>
      <c r="O58" s="77"/>
      <c r="P58" s="77"/>
      <c r="Q58" s="77"/>
      <c r="R58" s="78">
        <f t="shared" si="5"/>
        <v>0</v>
      </c>
      <c r="S58" s="77"/>
      <c r="T58" s="77"/>
      <c r="U58" s="77"/>
      <c r="V58" s="77"/>
      <c r="W58" s="77"/>
      <c r="X58" s="77"/>
      <c r="Y58" s="77"/>
    </row>
    <row r="59" spans="1:25" s="51" customFormat="1" ht="12.75" hidden="1">
      <c r="A59" s="14"/>
      <c r="B59" s="16"/>
      <c r="C59" s="100" t="s">
        <v>71</v>
      </c>
      <c r="D59" s="93"/>
      <c r="E59" s="98"/>
      <c r="F59" s="78">
        <f t="shared" si="2"/>
        <v>0</v>
      </c>
      <c r="G59" s="77"/>
      <c r="H59" s="77"/>
      <c r="I59" s="77"/>
      <c r="J59" s="78">
        <f t="shared" si="3"/>
        <v>0</v>
      </c>
      <c r="K59" s="77"/>
      <c r="L59" s="77"/>
      <c r="M59" s="77"/>
      <c r="N59" s="78">
        <f t="shared" si="4"/>
        <v>0</v>
      </c>
      <c r="O59" s="77"/>
      <c r="P59" s="77"/>
      <c r="Q59" s="77"/>
      <c r="R59" s="78">
        <f t="shared" si="5"/>
        <v>0</v>
      </c>
      <c r="S59" s="77"/>
      <c r="T59" s="77"/>
      <c r="U59" s="77"/>
      <c r="V59" s="77"/>
      <c r="W59" s="77"/>
      <c r="X59" s="77"/>
      <c r="Y59" s="77"/>
    </row>
    <row r="60" spans="1:25" s="51" customFormat="1" ht="12.75" hidden="1">
      <c r="A60" s="14"/>
      <c r="B60" s="16"/>
      <c r="C60" s="100" t="s">
        <v>70</v>
      </c>
      <c r="D60" s="93"/>
      <c r="E60" s="98"/>
      <c r="F60" s="78">
        <f t="shared" si="2"/>
        <v>0</v>
      </c>
      <c r="G60" s="77"/>
      <c r="H60" s="77"/>
      <c r="I60" s="77"/>
      <c r="J60" s="78">
        <f t="shared" si="3"/>
        <v>0</v>
      </c>
      <c r="K60" s="77"/>
      <c r="L60" s="77"/>
      <c r="M60" s="77"/>
      <c r="N60" s="78">
        <f t="shared" si="4"/>
        <v>0</v>
      </c>
      <c r="O60" s="77"/>
      <c r="P60" s="77"/>
      <c r="Q60" s="77"/>
      <c r="R60" s="78">
        <f t="shared" si="5"/>
        <v>0</v>
      </c>
      <c r="S60" s="77"/>
      <c r="T60" s="77"/>
      <c r="U60" s="77"/>
      <c r="V60" s="77"/>
      <c r="W60" s="77"/>
      <c r="X60" s="77"/>
      <c r="Y60" s="77"/>
    </row>
    <row r="61" spans="1:25" s="51" customFormat="1" ht="12.75" hidden="1">
      <c r="A61" s="14"/>
      <c r="B61" s="16"/>
      <c r="C61" s="100" t="s">
        <v>72</v>
      </c>
      <c r="D61" s="93"/>
      <c r="E61" s="98"/>
      <c r="F61" s="78">
        <f t="shared" si="2"/>
        <v>0</v>
      </c>
      <c r="G61" s="77"/>
      <c r="H61" s="77"/>
      <c r="I61" s="77"/>
      <c r="J61" s="78">
        <f t="shared" si="3"/>
        <v>0</v>
      </c>
      <c r="K61" s="77"/>
      <c r="L61" s="77"/>
      <c r="M61" s="77"/>
      <c r="N61" s="78">
        <f t="shared" si="4"/>
        <v>0</v>
      </c>
      <c r="O61" s="77"/>
      <c r="P61" s="77"/>
      <c r="Q61" s="77"/>
      <c r="R61" s="78">
        <f t="shared" si="5"/>
        <v>0</v>
      </c>
      <c r="S61" s="77"/>
      <c r="T61" s="77"/>
      <c r="U61" s="77"/>
      <c r="V61" s="77"/>
      <c r="W61" s="77"/>
      <c r="X61" s="77"/>
      <c r="Y61" s="77"/>
    </row>
    <row r="62" spans="1:25" s="51" customFormat="1" ht="12.75" hidden="1">
      <c r="A62" s="14"/>
      <c r="B62" s="16"/>
      <c r="C62" s="101" t="s">
        <v>103</v>
      </c>
      <c r="D62" s="93"/>
      <c r="E62" s="98"/>
      <c r="F62" s="78">
        <f t="shared" si="2"/>
        <v>0</v>
      </c>
      <c r="G62" s="77"/>
      <c r="H62" s="77"/>
      <c r="I62" s="77"/>
      <c r="J62" s="78">
        <f t="shared" si="3"/>
        <v>0</v>
      </c>
      <c r="K62" s="77"/>
      <c r="L62" s="77"/>
      <c r="M62" s="77"/>
      <c r="N62" s="78">
        <f t="shared" si="4"/>
        <v>0</v>
      </c>
      <c r="O62" s="77"/>
      <c r="P62" s="77"/>
      <c r="Q62" s="77"/>
      <c r="R62" s="78">
        <f t="shared" si="5"/>
        <v>0</v>
      </c>
      <c r="S62" s="77"/>
      <c r="T62" s="77"/>
      <c r="U62" s="77"/>
      <c r="V62" s="77"/>
      <c r="W62" s="77"/>
      <c r="X62" s="77"/>
      <c r="Y62" s="77"/>
    </row>
    <row r="63" spans="1:25" s="51" customFormat="1" ht="12.75" hidden="1">
      <c r="A63" s="41"/>
      <c r="B63" s="42"/>
      <c r="C63" s="100" t="s">
        <v>69</v>
      </c>
      <c r="D63" s="92"/>
      <c r="E63" s="98"/>
      <c r="F63" s="78">
        <f t="shared" si="2"/>
        <v>0</v>
      </c>
      <c r="G63" s="77"/>
      <c r="H63" s="77"/>
      <c r="I63" s="77"/>
      <c r="J63" s="78">
        <f t="shared" si="3"/>
        <v>0</v>
      </c>
      <c r="K63" s="77"/>
      <c r="L63" s="77"/>
      <c r="M63" s="77"/>
      <c r="N63" s="78">
        <f t="shared" si="4"/>
        <v>0</v>
      </c>
      <c r="O63" s="77"/>
      <c r="P63" s="77"/>
      <c r="Q63" s="77"/>
      <c r="R63" s="78">
        <f t="shared" si="5"/>
        <v>0</v>
      </c>
      <c r="S63" s="77"/>
      <c r="T63" s="77"/>
      <c r="U63" s="77"/>
      <c r="V63" s="77"/>
      <c r="W63" s="77"/>
      <c r="X63" s="77"/>
      <c r="Y63" s="77"/>
    </row>
    <row r="64" spans="1:25" s="51" customFormat="1" ht="13.5" customHeight="1">
      <c r="A64" s="41">
        <v>32</v>
      </c>
      <c r="B64" s="20" t="s">
        <v>46</v>
      </c>
      <c r="C64" s="94" t="s">
        <v>127</v>
      </c>
      <c r="D64" s="95" t="s">
        <v>10</v>
      </c>
      <c r="E64" s="98"/>
      <c r="F64" s="78">
        <f t="shared" si="2"/>
        <v>100</v>
      </c>
      <c r="G64" s="77">
        <v>500</v>
      </c>
      <c r="H64" s="77"/>
      <c r="I64" s="77"/>
      <c r="J64" s="78">
        <f t="shared" si="3"/>
        <v>100</v>
      </c>
      <c r="K64" s="77">
        <v>500</v>
      </c>
      <c r="L64" s="77"/>
      <c r="M64" s="77"/>
      <c r="N64" s="78">
        <f t="shared" si="4"/>
        <v>100</v>
      </c>
      <c r="O64" s="77">
        <v>500</v>
      </c>
      <c r="P64" s="77"/>
      <c r="Q64" s="77"/>
      <c r="R64" s="78">
        <f t="shared" si="5"/>
        <v>100</v>
      </c>
      <c r="S64" s="77">
        <v>500</v>
      </c>
      <c r="T64" s="77"/>
      <c r="U64" s="77"/>
      <c r="V64" s="77">
        <f>R64+N64+J64+F64</f>
        <v>400</v>
      </c>
      <c r="W64" s="77">
        <f>S64+O64+K64+G64</f>
        <v>2000</v>
      </c>
      <c r="X64" s="77"/>
      <c r="Y64" s="77"/>
    </row>
    <row r="65" spans="1:25" s="51" customFormat="1" ht="12.75">
      <c r="A65" s="112"/>
      <c r="B65" s="40"/>
      <c r="C65" s="99" t="s">
        <v>128</v>
      </c>
      <c r="D65" s="96"/>
      <c r="E65" s="98"/>
      <c r="F65" s="78"/>
      <c r="G65" s="77"/>
      <c r="H65" s="77"/>
      <c r="I65" s="77"/>
      <c r="J65" s="78"/>
      <c r="K65" s="77"/>
      <c r="L65" s="77"/>
      <c r="M65" s="77"/>
      <c r="N65" s="78"/>
      <c r="O65" s="77"/>
      <c r="P65" s="77"/>
      <c r="Q65" s="77"/>
      <c r="R65" s="78"/>
      <c r="S65" s="77"/>
      <c r="T65" s="77"/>
      <c r="U65" s="77"/>
      <c r="V65" s="77"/>
      <c r="W65" s="77"/>
      <c r="X65" s="77"/>
      <c r="Y65" s="77"/>
    </row>
    <row r="66" spans="1:25" s="51" customFormat="1" ht="12.75">
      <c r="A66" s="113"/>
      <c r="B66" s="16"/>
      <c r="C66" s="100" t="s">
        <v>102</v>
      </c>
      <c r="D66" s="93"/>
      <c r="E66" s="98"/>
      <c r="F66" s="78"/>
      <c r="G66" s="77"/>
      <c r="H66" s="77"/>
      <c r="I66" s="77"/>
      <c r="J66" s="78"/>
      <c r="K66" s="77"/>
      <c r="L66" s="77"/>
      <c r="M66" s="77"/>
      <c r="N66" s="78"/>
      <c r="O66" s="77"/>
      <c r="P66" s="77"/>
      <c r="Q66" s="77"/>
      <c r="R66" s="78"/>
      <c r="S66" s="77"/>
      <c r="T66" s="77"/>
      <c r="U66" s="77"/>
      <c r="V66" s="77"/>
      <c r="W66" s="77"/>
      <c r="X66" s="77"/>
      <c r="Y66" s="77"/>
    </row>
    <row r="67" spans="1:25" s="51" customFormat="1" ht="12.75">
      <c r="A67" s="113"/>
      <c r="B67" s="16"/>
      <c r="C67" s="100" t="s">
        <v>146</v>
      </c>
      <c r="D67" s="93"/>
      <c r="E67" s="98"/>
      <c r="F67" s="78"/>
      <c r="G67" s="77"/>
      <c r="H67" s="77"/>
      <c r="I67" s="77"/>
      <c r="J67" s="78"/>
      <c r="K67" s="77"/>
      <c r="L67" s="77"/>
      <c r="M67" s="77"/>
      <c r="N67" s="78"/>
      <c r="O67" s="77"/>
      <c r="P67" s="77"/>
      <c r="Q67" s="77"/>
      <c r="R67" s="78"/>
      <c r="S67" s="77"/>
      <c r="T67" s="77"/>
      <c r="U67" s="77"/>
      <c r="V67" s="77"/>
      <c r="W67" s="77"/>
      <c r="X67" s="77"/>
      <c r="Y67" s="77"/>
    </row>
    <row r="68" spans="1:25" s="51" customFormat="1" ht="12.75">
      <c r="A68" s="113"/>
      <c r="B68" s="16"/>
      <c r="C68" s="100" t="s">
        <v>70</v>
      </c>
      <c r="D68" s="93"/>
      <c r="E68" s="98"/>
      <c r="F68" s="78"/>
      <c r="G68" s="77"/>
      <c r="H68" s="77"/>
      <c r="I68" s="77"/>
      <c r="J68" s="78"/>
      <c r="K68" s="77"/>
      <c r="L68" s="77"/>
      <c r="M68" s="77"/>
      <c r="N68" s="78"/>
      <c r="O68" s="77"/>
      <c r="P68" s="77"/>
      <c r="Q68" s="77"/>
      <c r="R68" s="78"/>
      <c r="S68" s="77"/>
      <c r="T68" s="77"/>
      <c r="U68" s="77"/>
      <c r="V68" s="77"/>
      <c r="W68" s="77"/>
      <c r="X68" s="77"/>
      <c r="Y68" s="77"/>
    </row>
    <row r="69" spans="1:25" s="51" customFormat="1" ht="12.75">
      <c r="A69" s="113"/>
      <c r="B69" s="16"/>
      <c r="C69" s="100" t="s">
        <v>72</v>
      </c>
      <c r="D69" s="93"/>
      <c r="E69" s="98"/>
      <c r="F69" s="78"/>
      <c r="G69" s="77"/>
      <c r="H69" s="77"/>
      <c r="I69" s="77"/>
      <c r="J69" s="78"/>
      <c r="K69" s="77"/>
      <c r="L69" s="77"/>
      <c r="M69" s="77"/>
      <c r="N69" s="78"/>
      <c r="O69" s="77"/>
      <c r="P69" s="77"/>
      <c r="Q69" s="77"/>
      <c r="R69" s="78"/>
      <c r="S69" s="77"/>
      <c r="T69" s="77"/>
      <c r="U69" s="77"/>
      <c r="V69" s="77"/>
      <c r="W69" s="77"/>
      <c r="X69" s="77"/>
      <c r="Y69" s="77"/>
    </row>
    <row r="70" spans="1:25" s="51" customFormat="1" ht="12.75">
      <c r="A70" s="113"/>
      <c r="B70" s="16"/>
      <c r="C70" s="101" t="s">
        <v>103</v>
      </c>
      <c r="D70" s="93"/>
      <c r="E70" s="98"/>
      <c r="F70" s="78"/>
      <c r="G70" s="77"/>
      <c r="H70" s="77"/>
      <c r="I70" s="77"/>
      <c r="J70" s="78"/>
      <c r="K70" s="77"/>
      <c r="L70" s="77"/>
      <c r="M70" s="77"/>
      <c r="N70" s="78"/>
      <c r="O70" s="77"/>
      <c r="P70" s="77"/>
      <c r="Q70" s="77"/>
      <c r="R70" s="78"/>
      <c r="S70" s="77"/>
      <c r="T70" s="77"/>
      <c r="U70" s="77"/>
      <c r="V70" s="77"/>
      <c r="W70" s="77"/>
      <c r="X70" s="77"/>
      <c r="Y70" s="77"/>
    </row>
    <row r="71" spans="1:25" s="51" customFormat="1" ht="12.75">
      <c r="A71" s="114"/>
      <c r="B71" s="42"/>
      <c r="C71" s="100" t="s">
        <v>69</v>
      </c>
      <c r="D71" s="92"/>
      <c r="E71" s="98"/>
      <c r="F71" s="78"/>
      <c r="G71" s="77"/>
      <c r="H71" s="77"/>
      <c r="I71" s="77"/>
      <c r="J71" s="78"/>
      <c r="K71" s="77"/>
      <c r="L71" s="77"/>
      <c r="M71" s="77"/>
      <c r="N71" s="78"/>
      <c r="O71" s="77"/>
      <c r="P71" s="77"/>
      <c r="Q71" s="77"/>
      <c r="R71" s="78"/>
      <c r="S71" s="77"/>
      <c r="T71" s="77"/>
      <c r="U71" s="77"/>
      <c r="V71" s="77"/>
      <c r="W71" s="77"/>
      <c r="X71" s="77"/>
      <c r="Y71" s="77"/>
    </row>
    <row r="72" spans="1:25" s="51" customFormat="1" ht="12.75" hidden="1">
      <c r="A72" s="41">
        <v>33</v>
      </c>
      <c r="B72" s="20" t="s">
        <v>65</v>
      </c>
      <c r="C72" s="20" t="s">
        <v>130</v>
      </c>
      <c r="D72" s="21" t="s">
        <v>10</v>
      </c>
      <c r="E72" s="47"/>
      <c r="F72" s="78"/>
      <c r="G72" s="77">
        <v>0</v>
      </c>
      <c r="H72" s="77"/>
      <c r="I72" s="77"/>
      <c r="J72" s="78"/>
      <c r="K72" s="77">
        <v>0</v>
      </c>
      <c r="L72" s="77"/>
      <c r="M72" s="77"/>
      <c r="N72" s="78"/>
      <c r="O72" s="77">
        <v>0</v>
      </c>
      <c r="P72" s="77"/>
      <c r="Q72" s="77"/>
      <c r="R72" s="78"/>
      <c r="S72" s="77">
        <v>0</v>
      </c>
      <c r="T72" s="77"/>
      <c r="U72" s="77"/>
      <c r="V72" s="77">
        <f>R72+N72+J72+F72</f>
        <v>0</v>
      </c>
      <c r="W72" s="77">
        <f>S72+O72+K72+G72</f>
        <v>0</v>
      </c>
      <c r="X72" s="77"/>
      <c r="Y72" s="77"/>
    </row>
    <row r="73" spans="1:25" s="51" customFormat="1" ht="12.75" hidden="1">
      <c r="A73" s="112"/>
      <c r="B73" s="40"/>
      <c r="C73" s="54" t="s">
        <v>129</v>
      </c>
      <c r="D73" s="43"/>
      <c r="E73" s="47"/>
      <c r="F73" s="78"/>
      <c r="G73" s="77"/>
      <c r="H73" s="77"/>
      <c r="I73" s="77"/>
      <c r="J73" s="78"/>
      <c r="K73" s="77"/>
      <c r="L73" s="77"/>
      <c r="M73" s="77"/>
      <c r="N73" s="78"/>
      <c r="O73" s="77"/>
      <c r="P73" s="77"/>
      <c r="Q73" s="77"/>
      <c r="R73" s="78"/>
      <c r="S73" s="77"/>
      <c r="T73" s="77"/>
      <c r="U73" s="77"/>
      <c r="V73" s="77"/>
      <c r="W73" s="77"/>
      <c r="X73" s="77"/>
      <c r="Y73" s="77"/>
    </row>
    <row r="74" spans="1:25" s="51" customFormat="1" ht="12.75" hidden="1">
      <c r="A74" s="113"/>
      <c r="B74" s="16"/>
      <c r="C74" s="55" t="s">
        <v>102</v>
      </c>
      <c r="D74" s="17"/>
      <c r="E74" s="47"/>
      <c r="F74" s="78"/>
      <c r="G74" s="77"/>
      <c r="H74" s="77"/>
      <c r="I74" s="77"/>
      <c r="J74" s="78"/>
      <c r="K74" s="77"/>
      <c r="L74" s="77"/>
      <c r="M74" s="77"/>
      <c r="N74" s="78"/>
      <c r="O74" s="77"/>
      <c r="P74" s="77"/>
      <c r="Q74" s="77"/>
      <c r="R74" s="78"/>
      <c r="S74" s="77"/>
      <c r="T74" s="77"/>
      <c r="U74" s="77"/>
      <c r="V74" s="77"/>
      <c r="W74" s="77"/>
      <c r="X74" s="77"/>
      <c r="Y74" s="77"/>
    </row>
    <row r="75" spans="1:25" s="51" customFormat="1" ht="12.75" hidden="1">
      <c r="A75" s="113"/>
      <c r="B75" s="16"/>
      <c r="C75" s="55" t="s">
        <v>71</v>
      </c>
      <c r="D75" s="17"/>
      <c r="E75" s="47"/>
      <c r="F75" s="78"/>
      <c r="G75" s="77"/>
      <c r="H75" s="77"/>
      <c r="I75" s="77"/>
      <c r="J75" s="78"/>
      <c r="K75" s="77"/>
      <c r="L75" s="77"/>
      <c r="M75" s="77"/>
      <c r="N75" s="78"/>
      <c r="O75" s="77"/>
      <c r="P75" s="77"/>
      <c r="Q75" s="77"/>
      <c r="R75" s="78"/>
      <c r="S75" s="77"/>
      <c r="T75" s="77"/>
      <c r="U75" s="77"/>
      <c r="V75" s="77"/>
      <c r="W75" s="77"/>
      <c r="X75" s="77"/>
      <c r="Y75" s="77"/>
    </row>
    <row r="76" spans="1:25" s="51" customFormat="1" ht="12.75" hidden="1">
      <c r="A76" s="113"/>
      <c r="B76" s="16"/>
      <c r="C76" s="55" t="s">
        <v>70</v>
      </c>
      <c r="D76" s="17"/>
      <c r="E76" s="47"/>
      <c r="F76" s="78"/>
      <c r="G76" s="77"/>
      <c r="H76" s="77"/>
      <c r="I76" s="77"/>
      <c r="J76" s="78"/>
      <c r="K76" s="77"/>
      <c r="L76" s="77"/>
      <c r="M76" s="77"/>
      <c r="N76" s="78"/>
      <c r="O76" s="77"/>
      <c r="P76" s="77"/>
      <c r="Q76" s="77"/>
      <c r="R76" s="78"/>
      <c r="S76" s="77"/>
      <c r="T76" s="77"/>
      <c r="U76" s="77"/>
      <c r="V76" s="77"/>
      <c r="W76" s="77"/>
      <c r="X76" s="77"/>
      <c r="Y76" s="77"/>
    </row>
    <row r="77" spans="1:25" s="51" customFormat="1" ht="12.75" hidden="1">
      <c r="A77" s="113"/>
      <c r="B77" s="16"/>
      <c r="C77" s="55" t="s">
        <v>72</v>
      </c>
      <c r="D77" s="17"/>
      <c r="E77" s="47"/>
      <c r="F77" s="78"/>
      <c r="G77" s="77"/>
      <c r="H77" s="77"/>
      <c r="I77" s="77"/>
      <c r="J77" s="78"/>
      <c r="K77" s="77"/>
      <c r="L77" s="77"/>
      <c r="M77" s="77"/>
      <c r="N77" s="78"/>
      <c r="O77" s="77"/>
      <c r="P77" s="77"/>
      <c r="Q77" s="77"/>
      <c r="R77" s="78"/>
      <c r="S77" s="77"/>
      <c r="T77" s="77"/>
      <c r="U77" s="77"/>
      <c r="V77" s="77"/>
      <c r="W77" s="77"/>
      <c r="X77" s="77"/>
      <c r="Y77" s="77"/>
    </row>
    <row r="78" spans="1:25" s="51" customFormat="1" ht="12.75" hidden="1">
      <c r="A78" s="113"/>
      <c r="B78" s="16"/>
      <c r="C78" s="56" t="s">
        <v>103</v>
      </c>
      <c r="D78" s="17"/>
      <c r="E78" s="47"/>
      <c r="F78" s="78"/>
      <c r="G78" s="77"/>
      <c r="H78" s="77"/>
      <c r="I78" s="77"/>
      <c r="J78" s="78"/>
      <c r="K78" s="77"/>
      <c r="L78" s="77"/>
      <c r="M78" s="77"/>
      <c r="N78" s="78"/>
      <c r="O78" s="77"/>
      <c r="P78" s="77"/>
      <c r="Q78" s="77"/>
      <c r="R78" s="78"/>
      <c r="S78" s="77"/>
      <c r="T78" s="77"/>
      <c r="U78" s="77"/>
      <c r="V78" s="77"/>
      <c r="W78" s="77"/>
      <c r="X78" s="77"/>
      <c r="Y78" s="77"/>
    </row>
    <row r="79" spans="1:25" s="51" customFormat="1" ht="12.75" hidden="1">
      <c r="A79" s="114"/>
      <c r="B79" s="42"/>
      <c r="C79" s="55" t="s">
        <v>69</v>
      </c>
      <c r="D79" s="15"/>
      <c r="E79" s="47"/>
      <c r="F79" s="78"/>
      <c r="G79" s="77"/>
      <c r="H79" s="77"/>
      <c r="I79" s="77"/>
      <c r="J79" s="78"/>
      <c r="K79" s="77"/>
      <c r="L79" s="77"/>
      <c r="M79" s="77"/>
      <c r="N79" s="78"/>
      <c r="O79" s="77"/>
      <c r="P79" s="77"/>
      <c r="Q79" s="77"/>
      <c r="R79" s="78"/>
      <c r="S79" s="77"/>
      <c r="T79" s="77"/>
      <c r="U79" s="77"/>
      <c r="V79" s="77"/>
      <c r="W79" s="77"/>
      <c r="X79" s="77"/>
      <c r="Y79" s="77"/>
    </row>
    <row r="80" spans="1:25" s="51" customFormat="1" ht="12.75" hidden="1">
      <c r="A80" s="44">
        <v>35</v>
      </c>
      <c r="B80" s="20" t="s">
        <v>66</v>
      </c>
      <c r="C80" s="94" t="s">
        <v>105</v>
      </c>
      <c r="D80" s="95" t="s">
        <v>10</v>
      </c>
      <c r="E80" s="98"/>
      <c r="F80" s="78"/>
      <c r="G80" s="77">
        <v>0</v>
      </c>
      <c r="H80" s="77"/>
      <c r="I80" s="77"/>
      <c r="J80" s="78"/>
      <c r="K80" s="77">
        <v>0</v>
      </c>
      <c r="L80" s="77"/>
      <c r="M80" s="77"/>
      <c r="N80" s="78"/>
      <c r="O80" s="77">
        <v>0</v>
      </c>
      <c r="P80" s="77"/>
      <c r="Q80" s="77"/>
      <c r="R80" s="78"/>
      <c r="S80" s="77">
        <v>0</v>
      </c>
      <c r="T80" s="77"/>
      <c r="U80" s="77"/>
      <c r="V80" s="77">
        <f>R80+N80+J80+F80</f>
        <v>0</v>
      </c>
      <c r="W80" s="77">
        <f>S80+O80+K80+G80</f>
        <v>0</v>
      </c>
      <c r="X80" s="77"/>
      <c r="Y80" s="77"/>
    </row>
    <row r="81" spans="1:25" s="51" customFormat="1" ht="12.75" hidden="1">
      <c r="A81" s="14"/>
      <c r="B81" s="16" t="s">
        <v>107</v>
      </c>
      <c r="C81" s="99" t="s">
        <v>142</v>
      </c>
      <c r="D81" s="93"/>
      <c r="E81" s="98"/>
      <c r="F81" s="78"/>
      <c r="G81" s="77"/>
      <c r="H81" s="77"/>
      <c r="I81" s="77"/>
      <c r="J81" s="78"/>
      <c r="K81" s="77"/>
      <c r="L81" s="77"/>
      <c r="M81" s="77"/>
      <c r="N81" s="78"/>
      <c r="O81" s="77"/>
      <c r="P81" s="77"/>
      <c r="Q81" s="77"/>
      <c r="R81" s="78"/>
      <c r="S81" s="77"/>
      <c r="T81" s="77"/>
      <c r="U81" s="77"/>
      <c r="V81" s="77"/>
      <c r="W81" s="77"/>
      <c r="X81" s="77"/>
      <c r="Y81" s="77"/>
    </row>
    <row r="82" spans="1:25" s="51" customFormat="1" ht="12.75" hidden="1">
      <c r="A82" s="14"/>
      <c r="B82" s="16"/>
      <c r="C82" s="100" t="s">
        <v>102</v>
      </c>
      <c r="D82" s="93"/>
      <c r="E82" s="98"/>
      <c r="F82" s="78"/>
      <c r="G82" s="77"/>
      <c r="H82" s="77"/>
      <c r="I82" s="77"/>
      <c r="J82" s="78"/>
      <c r="K82" s="77"/>
      <c r="L82" s="77"/>
      <c r="M82" s="77"/>
      <c r="N82" s="78"/>
      <c r="O82" s="77"/>
      <c r="P82" s="77"/>
      <c r="Q82" s="77"/>
      <c r="R82" s="78"/>
      <c r="S82" s="77"/>
      <c r="T82" s="77"/>
      <c r="U82" s="77"/>
      <c r="V82" s="77"/>
      <c r="W82" s="77"/>
      <c r="X82" s="77"/>
      <c r="Y82" s="77"/>
    </row>
    <row r="83" spans="1:25" s="51" customFormat="1" ht="12.75" hidden="1">
      <c r="A83" s="14"/>
      <c r="B83" s="16"/>
      <c r="C83" s="100" t="s">
        <v>71</v>
      </c>
      <c r="D83" s="93"/>
      <c r="E83" s="98"/>
      <c r="F83" s="78"/>
      <c r="G83" s="77"/>
      <c r="H83" s="77"/>
      <c r="I83" s="77"/>
      <c r="J83" s="78"/>
      <c r="K83" s="77"/>
      <c r="L83" s="77"/>
      <c r="M83" s="77"/>
      <c r="N83" s="78"/>
      <c r="O83" s="77"/>
      <c r="P83" s="77"/>
      <c r="Q83" s="77"/>
      <c r="R83" s="78"/>
      <c r="S83" s="77"/>
      <c r="T83" s="77"/>
      <c r="U83" s="77"/>
      <c r="V83" s="77"/>
      <c r="W83" s="77"/>
      <c r="X83" s="77"/>
      <c r="Y83" s="77"/>
    </row>
    <row r="84" spans="1:25" s="51" customFormat="1" ht="12.75" hidden="1">
      <c r="A84" s="14"/>
      <c r="B84" s="16"/>
      <c r="C84" s="100" t="s">
        <v>70</v>
      </c>
      <c r="D84" s="93"/>
      <c r="E84" s="98"/>
      <c r="F84" s="78"/>
      <c r="G84" s="77"/>
      <c r="H84" s="77"/>
      <c r="I84" s="77"/>
      <c r="J84" s="78"/>
      <c r="K84" s="77"/>
      <c r="L84" s="77"/>
      <c r="M84" s="77"/>
      <c r="N84" s="78"/>
      <c r="O84" s="77"/>
      <c r="P84" s="77"/>
      <c r="Q84" s="77"/>
      <c r="R84" s="78"/>
      <c r="S84" s="77"/>
      <c r="T84" s="77"/>
      <c r="U84" s="77"/>
      <c r="V84" s="77"/>
      <c r="W84" s="77"/>
      <c r="X84" s="77"/>
      <c r="Y84" s="77"/>
    </row>
    <row r="85" spans="1:25" s="51" customFormat="1" ht="12.75" hidden="1">
      <c r="A85" s="14"/>
      <c r="B85" s="16"/>
      <c r="C85" s="100" t="s">
        <v>72</v>
      </c>
      <c r="D85" s="93"/>
      <c r="E85" s="98"/>
      <c r="F85" s="78"/>
      <c r="G85" s="77"/>
      <c r="H85" s="77"/>
      <c r="I85" s="77"/>
      <c r="J85" s="78"/>
      <c r="K85" s="77"/>
      <c r="L85" s="77"/>
      <c r="M85" s="77"/>
      <c r="N85" s="78"/>
      <c r="O85" s="77"/>
      <c r="P85" s="77"/>
      <c r="Q85" s="77"/>
      <c r="R85" s="78"/>
      <c r="S85" s="77"/>
      <c r="T85" s="77"/>
      <c r="U85" s="77"/>
      <c r="V85" s="77"/>
      <c r="W85" s="77"/>
      <c r="X85" s="77"/>
      <c r="Y85" s="77"/>
    </row>
    <row r="86" spans="1:25" s="51" customFormat="1" ht="12.75" hidden="1">
      <c r="A86" s="14"/>
      <c r="B86" s="16"/>
      <c r="C86" s="101" t="s">
        <v>103</v>
      </c>
      <c r="D86" s="93"/>
      <c r="E86" s="98"/>
      <c r="F86" s="78"/>
      <c r="G86" s="77"/>
      <c r="H86" s="77"/>
      <c r="I86" s="77"/>
      <c r="J86" s="78"/>
      <c r="K86" s="77"/>
      <c r="L86" s="77"/>
      <c r="M86" s="77"/>
      <c r="N86" s="78"/>
      <c r="O86" s="77"/>
      <c r="P86" s="77"/>
      <c r="Q86" s="77"/>
      <c r="R86" s="78"/>
      <c r="S86" s="77"/>
      <c r="T86" s="77"/>
      <c r="U86" s="77"/>
      <c r="V86" s="77"/>
      <c r="W86" s="77"/>
      <c r="X86" s="77"/>
      <c r="Y86" s="77"/>
    </row>
    <row r="87" spans="1:25" s="51" customFormat="1" ht="12.75" hidden="1">
      <c r="A87" s="14"/>
      <c r="B87" s="16"/>
      <c r="C87" s="101" t="s">
        <v>106</v>
      </c>
      <c r="D87" s="93"/>
      <c r="E87" s="98"/>
      <c r="F87" s="78"/>
      <c r="G87" s="77"/>
      <c r="H87" s="77"/>
      <c r="I87" s="77"/>
      <c r="J87" s="78"/>
      <c r="K87" s="77"/>
      <c r="L87" s="77"/>
      <c r="M87" s="77"/>
      <c r="N87" s="78"/>
      <c r="O87" s="77"/>
      <c r="P87" s="77"/>
      <c r="Q87" s="77"/>
      <c r="R87" s="78"/>
      <c r="S87" s="77"/>
      <c r="T87" s="77"/>
      <c r="U87" s="77"/>
      <c r="V87" s="77"/>
      <c r="W87" s="77"/>
      <c r="X87" s="77"/>
      <c r="Y87" s="77"/>
    </row>
    <row r="88" spans="1:25" s="51" customFormat="1" ht="12.75" hidden="1">
      <c r="A88" s="41"/>
      <c r="B88" s="42"/>
      <c r="C88" s="100" t="s">
        <v>69</v>
      </c>
      <c r="D88" s="92"/>
      <c r="E88" s="98"/>
      <c r="F88" s="78"/>
      <c r="G88" s="77"/>
      <c r="H88" s="77"/>
      <c r="I88" s="77"/>
      <c r="J88" s="78"/>
      <c r="K88" s="77"/>
      <c r="L88" s="77"/>
      <c r="M88" s="77"/>
      <c r="N88" s="78"/>
      <c r="O88" s="77"/>
      <c r="P88" s="77"/>
      <c r="Q88" s="77"/>
      <c r="R88" s="78"/>
      <c r="S88" s="77"/>
      <c r="T88" s="77"/>
      <c r="U88" s="77"/>
      <c r="V88" s="77"/>
      <c r="W88" s="77"/>
      <c r="X88" s="77"/>
      <c r="Y88" s="77"/>
    </row>
    <row r="89" spans="1:25" s="51" customFormat="1" ht="12.75" hidden="1">
      <c r="A89" s="44">
        <v>36</v>
      </c>
      <c r="B89" s="20" t="s">
        <v>131</v>
      </c>
      <c r="C89" s="94" t="s">
        <v>105</v>
      </c>
      <c r="D89" s="95" t="s">
        <v>10</v>
      </c>
      <c r="E89" s="98"/>
      <c r="F89" s="78"/>
      <c r="G89" s="77">
        <v>0</v>
      </c>
      <c r="H89" s="77"/>
      <c r="I89" s="77"/>
      <c r="J89" s="78"/>
      <c r="K89" s="77">
        <v>0</v>
      </c>
      <c r="L89" s="77"/>
      <c r="M89" s="77"/>
      <c r="N89" s="78"/>
      <c r="O89" s="77">
        <v>0</v>
      </c>
      <c r="P89" s="77"/>
      <c r="Q89" s="77"/>
      <c r="R89" s="78"/>
      <c r="S89" s="77">
        <v>0</v>
      </c>
      <c r="T89" s="77"/>
      <c r="U89" s="77"/>
      <c r="V89" s="77">
        <f>R89+N89+J89+F89</f>
        <v>0</v>
      </c>
      <c r="W89" s="77">
        <f>S89+O89+K89+G89</f>
        <v>0</v>
      </c>
      <c r="X89" s="77"/>
      <c r="Y89" s="77"/>
    </row>
    <row r="90" spans="1:25" s="51" customFormat="1" ht="12.75" hidden="1">
      <c r="A90" s="14"/>
      <c r="B90" s="16"/>
      <c r="C90" s="99" t="s">
        <v>112</v>
      </c>
      <c r="D90" s="93"/>
      <c r="E90" s="98"/>
      <c r="F90" s="78"/>
      <c r="G90" s="77"/>
      <c r="H90" s="77"/>
      <c r="I90" s="77"/>
      <c r="J90" s="78"/>
      <c r="K90" s="77"/>
      <c r="L90" s="77"/>
      <c r="M90" s="77"/>
      <c r="N90" s="78"/>
      <c r="O90" s="77"/>
      <c r="P90" s="77"/>
      <c r="Q90" s="77"/>
      <c r="R90" s="78"/>
      <c r="S90" s="77"/>
      <c r="T90" s="77"/>
      <c r="U90" s="77"/>
      <c r="V90" s="77"/>
      <c r="W90" s="77"/>
      <c r="X90" s="77"/>
      <c r="Y90" s="77"/>
    </row>
    <row r="91" spans="1:25" s="51" customFormat="1" ht="12.75" hidden="1">
      <c r="A91" s="14"/>
      <c r="B91" s="16"/>
      <c r="C91" s="100" t="s">
        <v>102</v>
      </c>
      <c r="D91" s="93"/>
      <c r="E91" s="98"/>
      <c r="F91" s="78"/>
      <c r="G91" s="77"/>
      <c r="H91" s="77"/>
      <c r="I91" s="77"/>
      <c r="J91" s="78"/>
      <c r="K91" s="77"/>
      <c r="L91" s="77"/>
      <c r="M91" s="77"/>
      <c r="N91" s="78"/>
      <c r="O91" s="77"/>
      <c r="P91" s="77"/>
      <c r="Q91" s="77"/>
      <c r="R91" s="78"/>
      <c r="S91" s="77"/>
      <c r="T91" s="77"/>
      <c r="U91" s="77"/>
      <c r="V91" s="77"/>
      <c r="W91" s="77"/>
      <c r="X91" s="77"/>
      <c r="Y91" s="77"/>
    </row>
    <row r="92" spans="1:25" s="51" customFormat="1" ht="12.75" hidden="1">
      <c r="A92" s="14"/>
      <c r="B92" s="16"/>
      <c r="C92" s="100" t="s">
        <v>71</v>
      </c>
      <c r="D92" s="93"/>
      <c r="E92" s="98"/>
      <c r="F92" s="78"/>
      <c r="G92" s="77"/>
      <c r="H92" s="77"/>
      <c r="I92" s="77"/>
      <c r="J92" s="78"/>
      <c r="K92" s="77"/>
      <c r="L92" s="77"/>
      <c r="M92" s="77"/>
      <c r="N92" s="78"/>
      <c r="O92" s="77"/>
      <c r="P92" s="77"/>
      <c r="Q92" s="77"/>
      <c r="R92" s="78"/>
      <c r="S92" s="77"/>
      <c r="T92" s="77"/>
      <c r="U92" s="77"/>
      <c r="V92" s="77"/>
      <c r="W92" s="77"/>
      <c r="X92" s="77"/>
      <c r="Y92" s="77"/>
    </row>
    <row r="93" spans="1:25" s="51" customFormat="1" ht="12.75" hidden="1">
      <c r="A93" s="14"/>
      <c r="B93" s="16"/>
      <c r="C93" s="100" t="s">
        <v>70</v>
      </c>
      <c r="D93" s="93"/>
      <c r="E93" s="98"/>
      <c r="F93" s="78"/>
      <c r="G93" s="77"/>
      <c r="H93" s="77"/>
      <c r="I93" s="77"/>
      <c r="J93" s="78"/>
      <c r="K93" s="77"/>
      <c r="L93" s="77"/>
      <c r="M93" s="77"/>
      <c r="N93" s="78"/>
      <c r="O93" s="77"/>
      <c r="P93" s="77"/>
      <c r="Q93" s="77"/>
      <c r="R93" s="78"/>
      <c r="S93" s="77"/>
      <c r="T93" s="77"/>
      <c r="U93" s="77"/>
      <c r="V93" s="77"/>
      <c r="W93" s="77"/>
      <c r="X93" s="77"/>
      <c r="Y93" s="77"/>
    </row>
    <row r="94" spans="1:25" s="51" customFormat="1" ht="12.75" hidden="1">
      <c r="A94" s="14"/>
      <c r="B94" s="16"/>
      <c r="C94" s="100" t="s">
        <v>72</v>
      </c>
      <c r="D94" s="93"/>
      <c r="E94" s="98"/>
      <c r="F94" s="78"/>
      <c r="G94" s="77"/>
      <c r="H94" s="77"/>
      <c r="I94" s="77"/>
      <c r="J94" s="78"/>
      <c r="K94" s="77"/>
      <c r="L94" s="77"/>
      <c r="M94" s="77"/>
      <c r="N94" s="78"/>
      <c r="O94" s="77"/>
      <c r="P94" s="77"/>
      <c r="Q94" s="77"/>
      <c r="R94" s="78"/>
      <c r="S94" s="77"/>
      <c r="T94" s="77"/>
      <c r="U94" s="77"/>
      <c r="V94" s="77"/>
      <c r="W94" s="77"/>
      <c r="X94" s="77"/>
      <c r="Y94" s="77"/>
    </row>
    <row r="95" spans="1:25" s="51" customFormat="1" ht="12.75" hidden="1">
      <c r="A95" s="14"/>
      <c r="B95" s="16"/>
      <c r="C95" s="101" t="s">
        <v>103</v>
      </c>
      <c r="D95" s="93"/>
      <c r="E95" s="98"/>
      <c r="F95" s="78"/>
      <c r="G95" s="77"/>
      <c r="H95" s="77"/>
      <c r="I95" s="77"/>
      <c r="J95" s="78"/>
      <c r="K95" s="77"/>
      <c r="L95" s="77"/>
      <c r="M95" s="77"/>
      <c r="N95" s="78"/>
      <c r="O95" s="77"/>
      <c r="P95" s="77"/>
      <c r="Q95" s="77"/>
      <c r="R95" s="78"/>
      <c r="S95" s="77"/>
      <c r="T95" s="77"/>
      <c r="U95" s="77"/>
      <c r="V95" s="77"/>
      <c r="W95" s="77"/>
      <c r="X95" s="77"/>
      <c r="Y95" s="77"/>
    </row>
    <row r="96" spans="1:25" s="51" customFormat="1" ht="12.75" hidden="1">
      <c r="A96" s="14"/>
      <c r="B96" s="16"/>
      <c r="C96" s="101" t="s">
        <v>106</v>
      </c>
      <c r="D96" s="93"/>
      <c r="E96" s="98"/>
      <c r="F96" s="78"/>
      <c r="G96" s="77"/>
      <c r="H96" s="77"/>
      <c r="I96" s="77"/>
      <c r="J96" s="78"/>
      <c r="K96" s="77"/>
      <c r="L96" s="77"/>
      <c r="M96" s="77"/>
      <c r="N96" s="78"/>
      <c r="O96" s="77"/>
      <c r="P96" s="77"/>
      <c r="Q96" s="77"/>
      <c r="R96" s="78"/>
      <c r="S96" s="77"/>
      <c r="T96" s="77"/>
      <c r="U96" s="77"/>
      <c r="V96" s="77"/>
      <c r="W96" s="77"/>
      <c r="X96" s="77"/>
      <c r="Y96" s="77"/>
    </row>
    <row r="97" spans="1:25" s="51" customFormat="1" ht="12.75" hidden="1">
      <c r="A97" s="41"/>
      <c r="B97" s="42"/>
      <c r="C97" s="100" t="s">
        <v>69</v>
      </c>
      <c r="D97" s="92"/>
      <c r="E97" s="98"/>
      <c r="F97" s="78"/>
      <c r="G97" s="77"/>
      <c r="H97" s="77"/>
      <c r="I97" s="77"/>
      <c r="J97" s="78"/>
      <c r="K97" s="77"/>
      <c r="L97" s="77"/>
      <c r="M97" s="77"/>
      <c r="N97" s="78"/>
      <c r="O97" s="77"/>
      <c r="P97" s="77"/>
      <c r="Q97" s="77"/>
      <c r="R97" s="78"/>
      <c r="S97" s="77"/>
      <c r="T97" s="77"/>
      <c r="U97" s="77"/>
      <c r="V97" s="77"/>
      <c r="W97" s="77"/>
      <c r="X97" s="77"/>
      <c r="Y97" s="77"/>
    </row>
    <row r="98" spans="1:25" s="51" customFormat="1" ht="12.75">
      <c r="A98" s="50">
        <v>37</v>
      </c>
      <c r="B98" s="20" t="s">
        <v>108</v>
      </c>
      <c r="C98" s="94" t="s">
        <v>60</v>
      </c>
      <c r="D98" s="95" t="s">
        <v>10</v>
      </c>
      <c r="E98" s="98"/>
      <c r="F98" s="78"/>
      <c r="G98" s="77"/>
      <c r="H98" s="77"/>
      <c r="I98" s="77"/>
      <c r="J98" s="78"/>
      <c r="K98" s="77"/>
      <c r="L98" s="77"/>
      <c r="M98" s="77"/>
      <c r="N98" s="78"/>
      <c r="O98" s="77"/>
      <c r="P98" s="77"/>
      <c r="Q98" s="77"/>
      <c r="R98" s="78"/>
      <c r="S98" s="77"/>
      <c r="T98" s="77"/>
      <c r="U98" s="77"/>
      <c r="V98" s="77">
        <f>R98+N98+J98+F98</f>
        <v>0</v>
      </c>
      <c r="W98" s="77">
        <f>S98+O98+K98+G98</f>
        <v>0</v>
      </c>
      <c r="X98" s="77"/>
      <c r="Y98" s="77"/>
    </row>
    <row r="99" spans="1:25" s="51" customFormat="1" ht="25.5">
      <c r="A99" s="50">
        <v>38</v>
      </c>
      <c r="B99" s="20" t="s">
        <v>109</v>
      </c>
      <c r="C99" s="94" t="s">
        <v>1</v>
      </c>
      <c r="D99" s="95" t="s">
        <v>10</v>
      </c>
      <c r="E99" s="98"/>
      <c r="F99" s="78"/>
      <c r="G99" s="77">
        <v>0</v>
      </c>
      <c r="H99" s="77"/>
      <c r="I99" s="77"/>
      <c r="J99" s="78"/>
      <c r="K99" s="77">
        <v>0</v>
      </c>
      <c r="L99" s="77"/>
      <c r="M99" s="77"/>
      <c r="N99" s="78"/>
      <c r="O99" s="77">
        <v>0</v>
      </c>
      <c r="P99" s="77"/>
      <c r="Q99" s="77"/>
      <c r="R99" s="78"/>
      <c r="S99" s="77">
        <v>0</v>
      </c>
      <c r="T99" s="77"/>
      <c r="U99" s="77"/>
      <c r="V99" s="77">
        <f>R99+N99+J99+F99</f>
        <v>0</v>
      </c>
      <c r="W99" s="77">
        <f>S99+O99+K99+G99</f>
        <v>0</v>
      </c>
      <c r="X99" s="77"/>
      <c r="Y99" s="77"/>
    </row>
    <row r="100" spans="1:25" s="22" customFormat="1" ht="12.75">
      <c r="A100" s="23"/>
      <c r="B100" s="57" t="s">
        <v>19</v>
      </c>
      <c r="C100" s="102" t="s">
        <v>2</v>
      </c>
      <c r="D100" s="103"/>
      <c r="E100" s="97"/>
      <c r="F100" s="78"/>
      <c r="G100" s="78"/>
      <c r="H100" s="77"/>
      <c r="I100" s="77"/>
      <c r="J100" s="78"/>
      <c r="K100" s="78"/>
      <c r="L100" s="77"/>
      <c r="M100" s="77"/>
      <c r="N100" s="78"/>
      <c r="O100" s="78"/>
      <c r="P100" s="77"/>
      <c r="Q100" s="77"/>
      <c r="R100" s="78"/>
      <c r="S100" s="78"/>
      <c r="T100" s="77"/>
      <c r="U100" s="77"/>
      <c r="V100" s="77"/>
      <c r="W100" s="77"/>
      <c r="X100" s="77"/>
      <c r="Y100" s="77"/>
    </row>
    <row r="101" spans="1:25" s="51" customFormat="1" ht="25.5">
      <c r="A101" s="50">
        <v>39</v>
      </c>
      <c r="B101" s="20" t="s">
        <v>45</v>
      </c>
      <c r="C101" s="94" t="s">
        <v>49</v>
      </c>
      <c r="D101" s="95" t="s">
        <v>15</v>
      </c>
      <c r="E101" s="98"/>
      <c r="F101" s="78"/>
      <c r="G101" s="77"/>
      <c r="H101" s="77"/>
      <c r="I101" s="77"/>
      <c r="J101" s="78"/>
      <c r="K101" s="77"/>
      <c r="L101" s="77"/>
      <c r="M101" s="77"/>
      <c r="N101" s="78"/>
      <c r="O101" s="77"/>
      <c r="P101" s="77"/>
      <c r="Q101" s="77"/>
      <c r="R101" s="78"/>
      <c r="S101" s="77"/>
      <c r="T101" s="77"/>
      <c r="U101" s="77"/>
      <c r="V101" s="77">
        <f>R101+N101+J101+F101</f>
        <v>0</v>
      </c>
      <c r="W101" s="77">
        <f>S101+O101+K101+G101</f>
        <v>0</v>
      </c>
      <c r="X101" s="77"/>
      <c r="Y101" s="77"/>
    </row>
    <row r="102" spans="1:25" s="51" customFormat="1" ht="12.75">
      <c r="A102" s="85"/>
      <c r="B102" s="69" t="s">
        <v>132</v>
      </c>
      <c r="C102" s="104" t="s">
        <v>21</v>
      </c>
      <c r="D102" s="105"/>
      <c r="E102" s="98"/>
      <c r="F102" s="78"/>
      <c r="G102" s="77"/>
      <c r="H102" s="77"/>
      <c r="I102" s="77"/>
      <c r="J102" s="78"/>
      <c r="K102" s="77"/>
      <c r="L102" s="77"/>
      <c r="M102" s="77"/>
      <c r="N102" s="78"/>
      <c r="O102" s="77"/>
      <c r="P102" s="77"/>
      <c r="Q102" s="77"/>
      <c r="R102" s="78"/>
      <c r="S102" s="77"/>
      <c r="T102" s="77"/>
      <c r="U102" s="77"/>
      <c r="V102" s="77"/>
      <c r="W102" s="77"/>
      <c r="X102" s="77"/>
      <c r="Y102" s="77"/>
    </row>
    <row r="103" spans="1:25" s="51" customFormat="1" ht="12.75">
      <c r="A103" s="85">
        <v>40</v>
      </c>
      <c r="B103" s="20" t="s">
        <v>133</v>
      </c>
      <c r="C103" s="94" t="s">
        <v>13</v>
      </c>
      <c r="D103" s="95" t="s">
        <v>10</v>
      </c>
      <c r="E103" s="98"/>
      <c r="F103" s="78"/>
      <c r="G103" s="77"/>
      <c r="H103" s="77"/>
      <c r="I103" s="77"/>
      <c r="J103" s="78"/>
      <c r="K103" s="77"/>
      <c r="L103" s="77"/>
      <c r="M103" s="77"/>
      <c r="N103" s="78"/>
      <c r="O103" s="77"/>
      <c r="P103" s="77"/>
      <c r="Q103" s="77"/>
      <c r="R103" s="78"/>
      <c r="S103" s="77"/>
      <c r="T103" s="77"/>
      <c r="U103" s="77"/>
      <c r="V103" s="77">
        <f>R103+N103+J103+F103</f>
        <v>0</v>
      </c>
      <c r="W103" s="77">
        <f>S103+O103+K103+G103</f>
        <v>0</v>
      </c>
      <c r="X103" s="77"/>
      <c r="Y103" s="77"/>
    </row>
    <row r="104" spans="1:25" s="51" customFormat="1" ht="12.75">
      <c r="A104" s="86">
        <v>41</v>
      </c>
      <c r="B104" s="40" t="s">
        <v>134</v>
      </c>
      <c r="C104" s="94" t="s">
        <v>22</v>
      </c>
      <c r="D104" s="95" t="s">
        <v>64</v>
      </c>
      <c r="E104" s="98"/>
      <c r="F104" s="78"/>
      <c r="G104" s="77"/>
      <c r="H104" s="77"/>
      <c r="I104" s="77"/>
      <c r="J104" s="78"/>
      <c r="K104" s="77"/>
      <c r="L104" s="77"/>
      <c r="M104" s="77"/>
      <c r="N104" s="78"/>
      <c r="O104" s="77"/>
      <c r="P104" s="77"/>
      <c r="Q104" s="77"/>
      <c r="R104" s="78"/>
      <c r="S104" s="77"/>
      <c r="T104" s="77"/>
      <c r="U104" s="77"/>
      <c r="V104" s="77">
        <f>R104+N104+J104+F104</f>
        <v>0</v>
      </c>
      <c r="W104" s="77">
        <f>S104+O104+K104+G104</f>
        <v>0</v>
      </c>
      <c r="X104" s="77"/>
      <c r="Y104" s="77"/>
    </row>
    <row r="105" spans="1:25" ht="35.25" customHeight="1">
      <c r="A105" s="87"/>
      <c r="B105" s="111" t="s">
        <v>67</v>
      </c>
      <c r="C105" s="111"/>
      <c r="D105" s="19"/>
      <c r="E105" s="48"/>
      <c r="F105" s="79"/>
      <c r="G105" s="79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</row>
    <row r="106" spans="1:25" ht="15.75">
      <c r="A106" s="27"/>
      <c r="B106" s="111" t="s">
        <v>93</v>
      </c>
      <c r="C106" s="111"/>
      <c r="D106" s="28"/>
      <c r="E106" s="49"/>
      <c r="F106" s="80"/>
      <c r="G106" s="80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1:25" ht="16.5" customHeight="1">
      <c r="A107" s="27"/>
      <c r="B107" s="111" t="s">
        <v>94</v>
      </c>
      <c r="C107" s="111"/>
      <c r="D107" s="28"/>
      <c r="E107" s="49"/>
      <c r="F107" s="80"/>
      <c r="G107" s="80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9" spans="1:26" ht="12.75">
      <c r="A109" s="75"/>
      <c r="B109" s="106"/>
      <c r="C109" s="106"/>
      <c r="D109" s="107"/>
      <c r="E109" s="107"/>
      <c r="F109" s="106"/>
      <c r="G109" s="107"/>
      <c r="H109" s="107"/>
      <c r="I109" s="107"/>
      <c r="J109" s="107"/>
      <c r="K109" s="107"/>
      <c r="L109" s="107"/>
      <c r="M109" s="107"/>
      <c r="N109" s="107"/>
      <c r="O109" s="5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/>
    </row>
    <row r="110" spans="1:26" ht="15">
      <c r="A110" s="75"/>
      <c r="B110" s="106"/>
      <c r="C110" s="106"/>
      <c r="D110" s="107"/>
      <c r="E110" s="107"/>
      <c r="F110" s="106"/>
      <c r="G110" s="107"/>
      <c r="H110" s="107"/>
      <c r="I110" s="107"/>
      <c r="J110" s="107"/>
      <c r="K110" s="107"/>
      <c r="L110" s="107"/>
      <c r="M110" s="84"/>
      <c r="N110" s="107"/>
      <c r="O110" s="84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/>
    </row>
  </sheetData>
  <sheetProtection/>
  <mergeCells count="27">
    <mergeCell ref="A65:A71"/>
    <mergeCell ref="H9:I9"/>
    <mergeCell ref="E8:E10"/>
    <mergeCell ref="B105:C105"/>
    <mergeCell ref="B8:B10"/>
    <mergeCell ref="C8:C10"/>
    <mergeCell ref="D8:D10"/>
    <mergeCell ref="A73:A79"/>
    <mergeCell ref="A8:A10"/>
    <mergeCell ref="B106:C106"/>
    <mergeCell ref="B107:C107"/>
    <mergeCell ref="N8:Q8"/>
    <mergeCell ref="N9:O9"/>
    <mergeCell ref="P9:Q9"/>
    <mergeCell ref="R8:U8"/>
    <mergeCell ref="R9:S9"/>
    <mergeCell ref="T9:U9"/>
    <mergeCell ref="J8:M8"/>
    <mergeCell ref="J9:K9"/>
    <mergeCell ref="B6:L6"/>
    <mergeCell ref="N6:Y6"/>
    <mergeCell ref="V8:Y8"/>
    <mergeCell ref="V9:W9"/>
    <mergeCell ref="X9:Y9"/>
    <mergeCell ref="L9:M9"/>
    <mergeCell ref="F8:I8"/>
    <mergeCell ref="F9:G9"/>
  </mergeCells>
  <printOptions/>
  <pageMargins left="0.196850393700787" right="0.0393700787401575" top="0.25" bottom="0.25" header="0.236220472440945" footer="0"/>
  <pageSetup horizontalDpi="600" verticalDpi="600" orientation="portrait" paperSize="9" scale="42" r:id="rId1"/>
  <headerFooter scaleWithDoc="0" alignWithMargins="0">
    <oddFooter>&amp;CPage &amp;P</oddFooter>
  </headerFooter>
  <rowBreaks count="1" manualBreakCount="1">
    <brk id="110" max="24" man="1"/>
  </rowBreaks>
  <colBreaks count="1" manualBreakCount="1">
    <brk id="13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Octavian Mesea</cp:lastModifiedBy>
  <cp:lastPrinted>2022-09-07T06:45:32Z</cp:lastPrinted>
  <dcterms:created xsi:type="dcterms:W3CDTF">2011-03-23T12:19:02Z</dcterms:created>
  <dcterms:modified xsi:type="dcterms:W3CDTF">2022-10-04T08:09:09Z</dcterms:modified>
  <cp:category/>
  <cp:version/>
  <cp:contentType/>
  <cp:contentStatus/>
</cp:coreProperties>
</file>